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smielak\Desktop\EE i GAZ na 2019\"/>
    </mc:Choice>
  </mc:AlternateContent>
  <xr:revisionPtr revIDLastSave="0" documentId="13_ncr:1_{2533E3A8-867A-4909-8963-7143587C26E3}" xr6:coauthVersionLast="37" xr6:coauthVersionMax="37" xr10:uidLastSave="{00000000-0000-0000-0000-000000000000}"/>
  <bookViews>
    <workbookView xWindow="0" yWindow="0" windowWidth="20490" windowHeight="6945" xr2:uid="{00000000-000D-0000-FFFF-FFFF00000000}"/>
  </bookViews>
  <sheets>
    <sheet name="zużycie_ee" sheetId="3" r:id="rId1"/>
  </sheets>
  <externalReferences>
    <externalReference r:id="rId2"/>
    <externalReference r:id="rId3"/>
    <externalReference r:id="rId4"/>
  </externalReferences>
  <calcPr calcId="162913"/>
</workbook>
</file>

<file path=xl/calcChain.xml><?xml version="1.0" encoding="utf-8"?>
<calcChain xmlns="http://schemas.openxmlformats.org/spreadsheetml/2006/main">
  <c r="R4" i="3" l="1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G47" i="3" l="1"/>
  <c r="H47" i="3"/>
  <c r="I47" i="3"/>
  <c r="J47" i="3"/>
  <c r="K47" i="3"/>
  <c r="L47" i="3"/>
  <c r="M47" i="3"/>
  <c r="N47" i="3"/>
  <c r="O47" i="3"/>
  <c r="P47" i="3"/>
  <c r="Q47" i="3"/>
  <c r="S47" i="3"/>
  <c r="T47" i="3"/>
  <c r="U47" i="3"/>
  <c r="V47" i="3"/>
  <c r="W47" i="3"/>
  <c r="X47" i="3"/>
  <c r="Y47" i="3"/>
  <c r="Z47" i="3"/>
  <c r="AA47" i="3"/>
  <c r="AB47" i="3"/>
  <c r="AC47" i="3"/>
  <c r="AD47" i="3"/>
  <c r="AF47" i="3"/>
  <c r="AG47" i="3"/>
  <c r="AH47" i="3"/>
  <c r="F47" i="3"/>
  <c r="G45" i="3"/>
  <c r="H45" i="3"/>
  <c r="I45" i="3"/>
  <c r="J45" i="3"/>
  <c r="K45" i="3"/>
  <c r="L45" i="3"/>
  <c r="M45" i="3"/>
  <c r="N45" i="3"/>
  <c r="O45" i="3"/>
  <c r="P45" i="3"/>
  <c r="Q45" i="3"/>
  <c r="S45" i="3"/>
  <c r="T45" i="3"/>
  <c r="U45" i="3"/>
  <c r="V45" i="3"/>
  <c r="W45" i="3"/>
  <c r="X45" i="3"/>
  <c r="Y45" i="3"/>
  <c r="Z45" i="3"/>
  <c r="AA45" i="3"/>
  <c r="AB45" i="3"/>
  <c r="AC45" i="3"/>
  <c r="AD45" i="3"/>
  <c r="AF45" i="3"/>
  <c r="AG45" i="3"/>
  <c r="AH45" i="3"/>
  <c r="F45" i="3"/>
  <c r="G46" i="3"/>
  <c r="H46" i="3"/>
  <c r="I46" i="3"/>
  <c r="J46" i="3"/>
  <c r="K46" i="3"/>
  <c r="L46" i="3"/>
  <c r="M46" i="3"/>
  <c r="N46" i="3"/>
  <c r="O46" i="3"/>
  <c r="P46" i="3"/>
  <c r="Q46" i="3"/>
  <c r="S46" i="3"/>
  <c r="T46" i="3"/>
  <c r="U46" i="3"/>
  <c r="V46" i="3"/>
  <c r="W46" i="3"/>
  <c r="X46" i="3"/>
  <c r="Y46" i="3"/>
  <c r="Z46" i="3"/>
  <c r="AA46" i="3"/>
  <c r="AB46" i="3"/>
  <c r="AC46" i="3"/>
  <c r="AD46" i="3"/>
  <c r="AF46" i="3"/>
  <c r="AG46" i="3"/>
  <c r="AH46" i="3"/>
  <c r="F46" i="3"/>
  <c r="S42" i="3"/>
  <c r="T42" i="3"/>
  <c r="U42" i="3"/>
  <c r="V42" i="3"/>
  <c r="W42" i="3"/>
  <c r="X42" i="3"/>
  <c r="Y42" i="3"/>
  <c r="Z42" i="3"/>
  <c r="AA42" i="3"/>
  <c r="AB42" i="3"/>
  <c r="AC42" i="3"/>
  <c r="AD42" i="3"/>
  <c r="AF42" i="3"/>
  <c r="AG42" i="3"/>
  <c r="AH42" i="3"/>
  <c r="F42" i="3"/>
  <c r="AE4" i="3"/>
  <c r="AE5" i="3"/>
  <c r="AE6" i="3"/>
  <c r="AE7" i="3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2" i="3"/>
  <c r="AE23" i="3"/>
  <c r="AE24" i="3"/>
  <c r="AE25" i="3"/>
  <c r="AE26" i="3"/>
  <c r="AE27" i="3"/>
  <c r="AE28" i="3"/>
  <c r="AE30" i="3"/>
  <c r="AE31" i="3"/>
  <c r="AE32" i="3"/>
  <c r="AE33" i="3"/>
  <c r="AE34" i="3"/>
  <c r="AE35" i="3"/>
  <c r="AE37" i="3"/>
  <c r="AE38" i="3"/>
  <c r="AE39" i="3"/>
  <c r="R22" i="3"/>
  <c r="R23" i="3"/>
  <c r="R24" i="3"/>
  <c r="R25" i="3"/>
  <c r="R26" i="3"/>
  <c r="R27" i="3"/>
  <c r="R28" i="3"/>
  <c r="R30" i="3"/>
  <c r="R31" i="3"/>
  <c r="R32" i="3"/>
  <c r="R33" i="3"/>
  <c r="R34" i="3"/>
  <c r="R35" i="3"/>
  <c r="R37" i="3"/>
  <c r="R38" i="3"/>
  <c r="R39" i="3"/>
  <c r="R42" i="3"/>
  <c r="Q42" i="3"/>
  <c r="P42" i="3"/>
  <c r="O42" i="3"/>
  <c r="N42" i="3"/>
  <c r="M42" i="3"/>
  <c r="L42" i="3"/>
  <c r="K42" i="3"/>
  <c r="J42" i="3"/>
  <c r="I42" i="3"/>
  <c r="H42" i="3"/>
  <c r="G42" i="3"/>
  <c r="R45" i="3" l="1"/>
  <c r="R46" i="3"/>
  <c r="AE42" i="3"/>
  <c r="AE47" i="3"/>
  <c r="AE46" i="3"/>
  <c r="AE45" i="3"/>
  <c r="R47" i="3"/>
</calcChain>
</file>

<file path=xl/sharedStrings.xml><?xml version="1.0" encoding="utf-8"?>
<sst xmlns="http://schemas.openxmlformats.org/spreadsheetml/2006/main" count="164" uniqueCount="106">
  <si>
    <t>PPE: 1418004886_05</t>
  </si>
  <si>
    <t>C21</t>
  </si>
  <si>
    <t>Biały Dom</t>
  </si>
  <si>
    <t>PPE: 1418004890_02</t>
  </si>
  <si>
    <t>C11</t>
  </si>
  <si>
    <t>Eva Park Life &amp; Spa</t>
  </si>
  <si>
    <t>PPE: 1418004887_07</t>
  </si>
  <si>
    <t xml:space="preserve">Tężnia – pompa </t>
  </si>
  <si>
    <t>PPE: 1418004889_01</t>
  </si>
  <si>
    <t>PPE: 1418004884_01</t>
  </si>
  <si>
    <t>Hotel Konstancja</t>
  </si>
  <si>
    <t>Tężnia</t>
  </si>
  <si>
    <t>PPE: 1418004907_03</t>
  </si>
  <si>
    <t>Zużycie energii w MWh</t>
  </si>
  <si>
    <t>Spółka_energia</t>
  </si>
  <si>
    <t>nazwa_PPE</t>
  </si>
  <si>
    <t>nr_PPE</t>
  </si>
  <si>
    <t>Taryfa_PPE</t>
  </si>
  <si>
    <t>UISA</t>
  </si>
  <si>
    <t>Stolarnia 1</t>
  </si>
  <si>
    <t>480548106001242923</t>
  </si>
  <si>
    <t>Stolarnia 2</t>
  </si>
  <si>
    <t>480548106001243024</t>
  </si>
  <si>
    <t>Stary Pałac</t>
  </si>
  <si>
    <t>480548106001243327</t>
  </si>
  <si>
    <t>Ustronie</t>
  </si>
  <si>
    <t>480548106001243428</t>
  </si>
  <si>
    <t>Odwiert Klimkówka 27</t>
  </si>
  <si>
    <t>480548106001243529</t>
  </si>
  <si>
    <t>Biały Orzeł</t>
  </si>
  <si>
    <t>480548206000012370</t>
  </si>
  <si>
    <t>Pod Jodłą</t>
  </si>
  <si>
    <t>480548206000013178</t>
  </si>
  <si>
    <t>Wodociągi 1</t>
  </si>
  <si>
    <t>480548206000022474</t>
  </si>
  <si>
    <t>Wodociągi 2</t>
  </si>
  <si>
    <t>480548206000022575</t>
  </si>
  <si>
    <t>Archiwum</t>
  </si>
  <si>
    <t>480548206000028336</t>
  </si>
  <si>
    <t>Zakład Przyrodoleczniczy</t>
  </si>
  <si>
    <t>480548206000035612</t>
  </si>
  <si>
    <t>Excelsior</t>
  </si>
  <si>
    <t>480548206000036218</t>
  </si>
  <si>
    <t>Warzelnia Lubatówka</t>
  </si>
  <si>
    <t>480548106001357808</t>
  </si>
  <si>
    <t>Odwiert Lubatówka 12</t>
  </si>
  <si>
    <t>480548106001357909</t>
  </si>
  <si>
    <t>Kotłownia Centralna</t>
  </si>
  <si>
    <t>480548106001358010</t>
  </si>
  <si>
    <t>Stare Łazienki</t>
  </si>
  <si>
    <t>480548106001358111</t>
  </si>
  <si>
    <t>Odwiert Elin Emma</t>
  </si>
  <si>
    <t>ZLUN SA</t>
  </si>
  <si>
    <t>Armatnia Góra</t>
  </si>
  <si>
    <t>C23</t>
  </si>
  <si>
    <t>Atrium</t>
  </si>
  <si>
    <t>Batorówka</t>
  </si>
  <si>
    <t>C22A</t>
  </si>
  <si>
    <t>Szpital Kardiologiczny</t>
  </si>
  <si>
    <t>Termy Pałacowe</t>
  </si>
  <si>
    <t>UKZ SA</t>
  </si>
  <si>
    <t>UKP</t>
  </si>
  <si>
    <t>Baza Główna</t>
  </si>
  <si>
    <t>PLENED00000590000000000001228859</t>
  </si>
  <si>
    <t>B23</t>
  </si>
  <si>
    <t>Sanatorium Chrobry</t>
  </si>
  <si>
    <t>PLENED00000590000000000000643893</t>
  </si>
  <si>
    <t>B21</t>
  </si>
  <si>
    <t>Sanatorium Dąbrówka</t>
  </si>
  <si>
    <t>PLENED00000590000000010822320362</t>
  </si>
  <si>
    <t>Suma końcowa</t>
  </si>
  <si>
    <t>2017_1</t>
  </si>
  <si>
    <t>2017_2</t>
  </si>
  <si>
    <t>2017_3</t>
  </si>
  <si>
    <t>2017_4</t>
  </si>
  <si>
    <t>2017_5</t>
  </si>
  <si>
    <t>2017_6</t>
  </si>
  <si>
    <t>2017_7</t>
  </si>
  <si>
    <t>2017_8</t>
  </si>
  <si>
    <t>2017_9</t>
  </si>
  <si>
    <t>2017_10</t>
  </si>
  <si>
    <t>2017_11</t>
  </si>
  <si>
    <t>2017_12</t>
  </si>
  <si>
    <t>2017_total</t>
  </si>
  <si>
    <t>2016_1</t>
  </si>
  <si>
    <t>2016_2</t>
  </si>
  <si>
    <t>2016_3</t>
  </si>
  <si>
    <t>2016_4</t>
  </si>
  <si>
    <t>2016_5</t>
  </si>
  <si>
    <t>2016_6</t>
  </si>
  <si>
    <t>2016_7</t>
  </si>
  <si>
    <t>2016_8</t>
  </si>
  <si>
    <t>2016_9</t>
  </si>
  <si>
    <t>2016_10</t>
  </si>
  <si>
    <t>2016_11</t>
  </si>
  <si>
    <t>2016_12</t>
  </si>
  <si>
    <t>2016_total</t>
  </si>
  <si>
    <t>2018_1</t>
  </si>
  <si>
    <t>2018_2</t>
  </si>
  <si>
    <t>2018_3</t>
  </si>
  <si>
    <t>check line=0</t>
  </si>
  <si>
    <t>480548106000301000</t>
  </si>
  <si>
    <t>ZLUN</t>
  </si>
  <si>
    <t>Fortunat</t>
  </si>
  <si>
    <t>Jesienna Rezydencja</t>
  </si>
  <si>
    <t>Szpital Sue Ryder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</si>
</sst>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z_ł_-;\-* #,##0.00\ _z_ł_-;_-* &quot;-&quot;??\ _z_ł_-;_-@_-"/>
    <numFmt numFmtId="164" formatCode="[$-415]General"/>
  </numFmts>
  <fonts count="1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8"/>
      <name val="Arial"/>
      <charset val="238"/>
    </font>
    <font>
      <sz val="10"/>
      <name val="Tahoma"/>
      <family val="2"/>
      <charset val="238"/>
    </font>
    <font>
      <sz val="11"/>
      <name val="Tahoma"/>
      <family val="2"/>
      <charset val="238"/>
    </font>
    <font>
      <sz val="9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1"/>
      <name val="Tahoma"/>
      <family val="2"/>
      <charset val="238"/>
    </font>
    <font>
      <sz val="14"/>
      <color theme="1"/>
      <name val="Tahoma"/>
      <family val="2"/>
      <charset val="238"/>
    </font>
    <font>
      <b/>
      <sz val="11"/>
      <color theme="0"/>
      <name val="Tahoma"/>
      <family val="2"/>
      <charset val="238"/>
    </font>
    <font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i/>
      <sz val="8"/>
      <color rgb="FFFF0000"/>
      <name val="Tahoma"/>
      <family val="2"/>
      <charset val="238"/>
    </font>
    <font>
      <sz val="11"/>
      <color rgb="FF000000"/>
      <name val="Calibri1"/>
      <charset val="238"/>
    </font>
    <font>
      <sz val="11"/>
      <color theme="1"/>
      <name val="Tahoma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theme="6" tint="-0.249977111117893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EDEDED"/>
        <bgColor rgb="FFF2F2F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249977111117893"/>
        <bgColor theme="6" tint="-0.249977111117893"/>
      </patternFill>
    </fill>
    <fill>
      <patternFill patternType="solid">
        <fgColor rgb="FFFFFF00"/>
        <bgColor theme="4" tint="0.79998168889431442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6" tint="0.79998168889431442"/>
      </top>
      <bottom/>
      <diagonal/>
    </border>
    <border>
      <left/>
      <right/>
      <top style="thin">
        <color rgb="FFEDEDED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6" tint="0.79998168889431442"/>
      </bottom>
      <diagonal/>
    </border>
    <border>
      <left/>
      <right/>
      <top style="thin">
        <color theme="4" tint="0.39997558519241921"/>
      </top>
      <bottom style="thin">
        <color theme="6" tint="0.79998168889431442"/>
      </bottom>
      <diagonal/>
    </border>
    <border>
      <left/>
      <right/>
      <top style="thin">
        <color theme="6" tint="0.59999389629810485"/>
      </top>
      <bottom/>
      <diagonal/>
    </border>
    <border>
      <left/>
      <right/>
      <top/>
      <bottom style="thin">
        <color theme="6" tint="-0.249977111117893"/>
      </bottom>
      <diagonal/>
    </border>
    <border>
      <left/>
      <right/>
      <top style="thin">
        <color rgb="FFEDEDED"/>
      </top>
      <bottom style="thin">
        <color rgb="FFEDEDED"/>
      </bottom>
      <diagonal/>
    </border>
    <border>
      <left style="thin">
        <color rgb="FFABABAB"/>
      </left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4" fillId="0" borderId="0"/>
  </cellStyleXfs>
  <cellXfs count="51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2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3" fontId="4" fillId="3" borderId="1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3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4" borderId="2" xfId="0" applyFont="1" applyFill="1" applyBorder="1" applyProtection="1">
      <protection locked="0"/>
    </xf>
    <xf numFmtId="0" fontId="4" fillId="3" borderId="3" xfId="0" applyFont="1" applyFill="1" applyBorder="1"/>
    <xf numFmtId="0" fontId="4" fillId="3" borderId="4" xfId="0" applyFont="1" applyFill="1" applyBorder="1"/>
    <xf numFmtId="3" fontId="4" fillId="3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0" fontId="4" fillId="3" borderId="4" xfId="0" applyFont="1" applyFill="1" applyBorder="1" applyAlignment="1">
      <alignment horizontal="center"/>
    </xf>
    <xf numFmtId="4" fontId="4" fillId="5" borderId="5" xfId="1" applyNumberFormat="1" applyFont="1" applyFill="1" applyBorder="1"/>
    <xf numFmtId="4" fontId="4" fillId="0" borderId="1" xfId="0" applyNumberFormat="1" applyFont="1" applyBorder="1" applyProtection="1">
      <protection locked="0"/>
    </xf>
    <xf numFmtId="4" fontId="11" fillId="0" borderId="0" xfId="0" applyNumberFormat="1" applyFont="1" applyBorder="1" applyProtection="1">
      <protection locked="0"/>
    </xf>
    <xf numFmtId="0" fontId="10" fillId="6" borderId="0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vertical="center"/>
    </xf>
    <xf numFmtId="4" fontId="5" fillId="0" borderId="0" xfId="0" applyNumberFormat="1" applyFont="1" applyBorder="1" applyProtection="1">
      <protection locked="0"/>
    </xf>
    <xf numFmtId="0" fontId="6" fillId="4" borderId="7" xfId="0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Protection="1">
      <protection locked="0"/>
    </xf>
    <xf numFmtId="3" fontId="4" fillId="0" borderId="1" xfId="0" applyNumberFormat="1" applyFont="1" applyBorder="1" applyAlignment="1" applyProtection="1">
      <alignment horizontal="left"/>
      <protection locked="0"/>
    </xf>
    <xf numFmtId="3" fontId="4" fillId="3" borderId="1" xfId="0" applyNumberFormat="1" applyFont="1" applyFill="1" applyBorder="1" applyAlignment="1" applyProtection="1">
      <alignment horizontal="left"/>
      <protection locked="0"/>
    </xf>
    <xf numFmtId="4" fontId="7" fillId="3" borderId="4" xfId="1" applyNumberFormat="1" applyFont="1" applyFill="1" applyBorder="1"/>
    <xf numFmtId="4" fontId="13" fillId="0" borderId="0" xfId="0" applyNumberFormat="1" applyFont="1"/>
    <xf numFmtId="0" fontId="13" fillId="0" borderId="0" xfId="0" applyFont="1" applyAlignment="1">
      <alignment horizontal="center"/>
    </xf>
    <xf numFmtId="3" fontId="4" fillId="3" borderId="1" xfId="0" quotePrefix="1" applyNumberFormat="1" applyFont="1" applyFill="1" applyBorder="1" applyProtection="1">
      <protection locked="0"/>
    </xf>
    <xf numFmtId="0" fontId="13" fillId="0" borderId="0" xfId="0" applyFont="1" applyAlignment="1">
      <alignment horizontal="right"/>
    </xf>
    <xf numFmtId="3" fontId="4" fillId="7" borderId="1" xfId="0" applyNumberFormat="1" applyFont="1" applyFill="1" applyBorder="1" applyProtection="1">
      <protection locked="0"/>
    </xf>
    <xf numFmtId="0" fontId="4" fillId="8" borderId="2" xfId="0" applyFont="1" applyFill="1" applyBorder="1" applyProtection="1">
      <protection locked="0"/>
    </xf>
    <xf numFmtId="3" fontId="4" fillId="7" borderId="1" xfId="0" applyNumberFormat="1" applyFont="1" applyFill="1" applyBorder="1" applyAlignment="1" applyProtection="1">
      <alignment horizontal="center"/>
      <protection locked="0"/>
    </xf>
    <xf numFmtId="4" fontId="4" fillId="7" borderId="1" xfId="0" applyNumberFormat="1" applyFont="1" applyFill="1" applyBorder="1" applyProtection="1">
      <protection locked="0"/>
    </xf>
    <xf numFmtId="4" fontId="4" fillId="8" borderId="5" xfId="1" applyNumberFormat="1" applyFont="1" applyFill="1" applyBorder="1"/>
    <xf numFmtId="4" fontId="5" fillId="8" borderId="0" xfId="0" applyNumberFormat="1" applyFont="1" applyFill="1" applyBorder="1" applyProtection="1">
      <protection locked="0"/>
    </xf>
    <xf numFmtId="0" fontId="4" fillId="8" borderId="0" xfId="0" applyFont="1" applyFill="1"/>
    <xf numFmtId="3" fontId="4" fillId="8" borderId="1" xfId="0" applyNumberFormat="1" applyFont="1" applyFill="1" applyBorder="1" applyProtection="1">
      <protection locked="0"/>
    </xf>
    <xf numFmtId="3" fontId="4" fillId="8" borderId="1" xfId="0" applyNumberFormat="1" applyFont="1" applyFill="1" applyBorder="1" applyAlignment="1" applyProtection="1">
      <alignment horizontal="center"/>
      <protection locked="0"/>
    </xf>
    <xf numFmtId="4" fontId="4" fillId="8" borderId="1" xfId="0" applyNumberFormat="1" applyFont="1" applyFill="1" applyBorder="1" applyProtection="1">
      <protection locked="0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3" fontId="15" fillId="7" borderId="9" xfId="0" applyNumberFormat="1" applyFont="1" applyFill="1" applyBorder="1" applyProtection="1">
      <protection locked="0"/>
    </xf>
    <xf numFmtId="3" fontId="15" fillId="7" borderId="9" xfId="0" quotePrefix="1" applyNumberFormat="1" applyFont="1" applyFill="1" applyBorder="1" applyProtection="1">
      <protection locked="0"/>
    </xf>
    <xf numFmtId="3" fontId="15" fillId="7" borderId="9" xfId="0" applyNumberFormat="1" applyFont="1" applyFill="1" applyBorder="1" applyAlignment="1" applyProtection="1">
      <alignment horizontal="center"/>
      <protection locked="0"/>
    </xf>
    <xf numFmtId="4" fontId="15" fillId="7" borderId="9" xfId="0" applyNumberFormat="1" applyFont="1" applyFill="1" applyBorder="1" applyProtection="1">
      <protection locked="0"/>
    </xf>
    <xf numFmtId="4" fontId="15" fillId="8" borderId="9" xfId="1" applyNumberFormat="1" applyFont="1" applyFill="1" applyBorder="1"/>
    <xf numFmtId="4" fontId="15" fillId="8" borderId="9" xfId="0" applyNumberFormat="1" applyFont="1" applyFill="1" applyBorder="1" applyProtection="1">
      <protection locked="0"/>
    </xf>
    <xf numFmtId="4" fontId="15" fillId="8" borderId="5" xfId="1" applyNumberFormat="1" applyFont="1" applyFill="1" applyBorder="1" applyProtection="1">
      <protection locked="0"/>
    </xf>
  </cellXfs>
  <cellStyles count="5">
    <cellStyle name="Dziesiętny" xfId="1" builtinId="3"/>
    <cellStyle name="Dziesiętny 2" xfId="3" xr:uid="{00000000-0005-0000-0000-00002F000000}"/>
    <cellStyle name="Excel Built-in Normal" xfId="4" xr:uid="{00000000-0005-0000-0000-000001000000}"/>
    <cellStyle name="Normalny" xfId="0" builtinId="0"/>
    <cellStyle name="Normalny 2" xfId="2" xr:uid="{00000000-0005-0000-0000-000031000000}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fill>
        <patternFill patternType="solid">
          <fgColor indexed="64"/>
          <bgColor theme="0" tint="-0.249977111117893"/>
        </patternFill>
      </fill>
      <border diagonalUp="0" diagonalDown="0">
        <left/>
        <right/>
        <top style="thin">
          <color theme="6" tint="0.59999389629810485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>
        <left/>
        <right/>
        <top style="thin">
          <color theme="4" tint="0.3999755851924192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numFmt numFmtId="4" formatCode="#,##0.0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alignment horizontal="center" textRotation="0" indent="0" justifyLastLine="0" shrinkToFit="0" readingOrder="0"/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  <border diagonalUp="0" diagonalDown="0" outline="0">
        <left/>
        <right/>
        <top style="thin">
          <color theme="4" tint="0.39997558519241921"/>
        </top>
        <bottom/>
      </border>
      <protection locked="0" hidden="0"/>
    </dxf>
    <dxf>
      <border outline="0">
        <left style="thin">
          <color theme="4" tint="0.39997558519241921"/>
        </left>
        <right style="thin">
          <color theme="4" tint="0.39997558519241921"/>
        </right>
        <top style="thin">
          <color theme="6" tint="-0.249977111117893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ahoma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Tahoma"/>
        <scheme val="none"/>
      </font>
      <fill>
        <patternFill patternType="solid">
          <fgColor theme="6" tint="-0.249977111117893"/>
          <bgColor theme="8" tint="-0.249977111117893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mielak/AppData/Local/Microsoft/Windows/INetCache/Content.Outlook/6B5NAY1M/ee_UI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mielak/AppData/Local/Microsoft/Windows/INetCache/Content.Outlook/6B5NAY1M/ee_UKP_zu&#380;yc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mielak/AppData/Local/Microsoft/Windows/INetCache/Content.Outlook/6B5NAY1M/ee_ZLUN_zu&#380;yci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życie_ee"/>
    </sheetNames>
    <sheetDataSet>
      <sheetData sheetId="0">
        <row r="22">
          <cell r="F22">
            <v>73.258083333333317</v>
          </cell>
          <cell r="G22">
            <v>73.258083333333317</v>
          </cell>
          <cell r="H22">
            <v>73.258083333333317</v>
          </cell>
          <cell r="I22">
            <v>73.258083333333317</v>
          </cell>
          <cell r="J22">
            <v>73.258083333333317</v>
          </cell>
          <cell r="K22">
            <v>73.258083333333317</v>
          </cell>
          <cell r="L22">
            <v>73.258083333333317</v>
          </cell>
          <cell r="M22">
            <v>73.258083333333317</v>
          </cell>
          <cell r="N22">
            <v>73.258083333333317</v>
          </cell>
          <cell r="O22">
            <v>73.258083333333317</v>
          </cell>
          <cell r="P22">
            <v>73.258083333333317</v>
          </cell>
          <cell r="Q22">
            <v>73.258083333333317</v>
          </cell>
          <cell r="R22">
            <v>879.09699999999998</v>
          </cell>
          <cell r="S22">
            <v>78.171999999999997</v>
          </cell>
          <cell r="T22">
            <v>88.945000000000007</v>
          </cell>
          <cell r="U22">
            <v>67.108000000000004</v>
          </cell>
          <cell r="V22">
            <v>85.024000000000001</v>
          </cell>
          <cell r="W22">
            <v>58.257999999999996</v>
          </cell>
          <cell r="X22">
            <v>71.465000000000003</v>
          </cell>
          <cell r="Y22">
            <v>55.468000000000004</v>
          </cell>
          <cell r="Z22">
            <v>72.569000000000003</v>
          </cell>
          <cell r="AA22">
            <v>60.732999999999997</v>
          </cell>
          <cell r="AB22">
            <v>84.88600000000001</v>
          </cell>
          <cell r="AC22">
            <v>64.42</v>
          </cell>
          <cell r="AD22">
            <v>106.48500000000001</v>
          </cell>
          <cell r="AE22">
            <v>893.53300000000002</v>
          </cell>
          <cell r="AF22">
            <v>24.483000000000001</v>
          </cell>
          <cell r="AG22">
            <v>121.69200000000001</v>
          </cell>
          <cell r="AH22">
            <v>45.730000000000004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życie_ee"/>
    </sheetNames>
    <sheetDataSet>
      <sheetData sheetId="0">
        <row r="41">
          <cell r="F41">
            <v>86.841666666666669</v>
          </cell>
          <cell r="G41">
            <v>86.841666666666669</v>
          </cell>
          <cell r="H41">
            <v>86.841666666666669</v>
          </cell>
          <cell r="I41">
            <v>86.841666666666669</v>
          </cell>
          <cell r="J41">
            <v>86.841666666666669</v>
          </cell>
          <cell r="K41">
            <v>86.841666666666669</v>
          </cell>
          <cell r="L41">
            <v>86.841666666666669</v>
          </cell>
          <cell r="M41">
            <v>86.841666666666669</v>
          </cell>
          <cell r="N41">
            <v>86.841666666666669</v>
          </cell>
          <cell r="O41">
            <v>86.841666666666669</v>
          </cell>
          <cell r="P41">
            <v>86.841666666666669</v>
          </cell>
          <cell r="Q41">
            <v>86.841666666666669</v>
          </cell>
          <cell r="R41">
            <v>1042.0999999999999</v>
          </cell>
          <cell r="S41">
            <v>93.786000000000001</v>
          </cell>
          <cell r="T41">
            <v>87.186000000000007</v>
          </cell>
          <cell r="U41">
            <v>87.281000000000006</v>
          </cell>
          <cell r="V41">
            <v>93.358000000000004</v>
          </cell>
          <cell r="W41">
            <v>89.215000000000003</v>
          </cell>
          <cell r="X41">
            <v>79.756</v>
          </cell>
          <cell r="Y41">
            <v>87.259999999999991</v>
          </cell>
          <cell r="Z41">
            <v>83.765000000000001</v>
          </cell>
          <cell r="AA41">
            <v>85.867000000000004</v>
          </cell>
          <cell r="AB41">
            <v>98.927000000000007</v>
          </cell>
          <cell r="AC41">
            <v>98.777000000000001</v>
          </cell>
          <cell r="AD41">
            <v>94.298000000000002</v>
          </cell>
          <cell r="AE41">
            <v>1079.4760000000001</v>
          </cell>
          <cell r="AF41">
            <v>98.01</v>
          </cell>
          <cell r="AG41">
            <v>96.286000000000001</v>
          </cell>
          <cell r="AH41">
            <v>98.394000000000005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życie_ee"/>
    </sheetNames>
    <sheetDataSet>
      <sheetData sheetId="0">
        <row r="41">
          <cell r="F41">
            <v>235.46899999999997</v>
          </cell>
          <cell r="G41">
            <v>220.00000000000003</v>
          </cell>
          <cell r="H41">
            <v>199.86500000000001</v>
          </cell>
          <cell r="I41">
            <v>196.76799999999994</v>
          </cell>
          <cell r="J41">
            <v>215.09200000000001</v>
          </cell>
          <cell r="K41">
            <v>209.68800000000002</v>
          </cell>
          <cell r="L41">
            <v>223.85</v>
          </cell>
          <cell r="M41">
            <v>218.553</v>
          </cell>
          <cell r="N41">
            <v>203.45</v>
          </cell>
          <cell r="O41">
            <v>208.45400000000001</v>
          </cell>
          <cell r="P41">
            <v>206.58700000000002</v>
          </cell>
          <cell r="Q41">
            <v>221.40600000000001</v>
          </cell>
          <cell r="R41">
            <v>2559.1819999999998</v>
          </cell>
          <cell r="S41">
            <v>223.54799999999997</v>
          </cell>
          <cell r="T41">
            <v>179.077</v>
          </cell>
          <cell r="U41">
            <v>207.036</v>
          </cell>
          <cell r="V41">
            <v>195.73700000000002</v>
          </cell>
          <cell r="W41">
            <v>197.37899999999999</v>
          </cell>
          <cell r="X41">
            <v>194.56200000000001</v>
          </cell>
          <cell r="Y41">
            <v>206.49499999999998</v>
          </cell>
          <cell r="Z41">
            <v>209.27699999999999</v>
          </cell>
          <cell r="AA41">
            <v>201.05699999999999</v>
          </cell>
          <cell r="AB41">
            <v>203.86400000000003</v>
          </cell>
          <cell r="AC41">
            <v>202.202</v>
          </cell>
          <cell r="AD41">
            <v>203.499</v>
          </cell>
          <cell r="AE41">
            <v>2423.7330000000002</v>
          </cell>
          <cell r="AF41">
            <v>206.048</v>
          </cell>
          <cell r="AG41">
            <v>184.16399999999999</v>
          </cell>
          <cell r="AH41">
            <v>178.29500000000002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ergia" displayName="energia" ref="B3:AH41" totalsRowShown="0" headerRowDxfId="35" dataDxfId="34" tableBorderDxfId="33">
  <autoFilter ref="B3:AH41" xr:uid="{00000000-0009-0000-0100-000001000000}"/>
  <tableColumns count="33">
    <tableColumn id="1" xr3:uid="{00000000-0010-0000-0000-000001000000}" name="Spółka_energia" dataDxfId="32"/>
    <tableColumn id="2" xr3:uid="{00000000-0010-0000-0000-000002000000}" name="nazwa_PPE" dataDxfId="31"/>
    <tableColumn id="3" xr3:uid="{00000000-0010-0000-0000-000003000000}" name="nr_PPE" dataDxfId="30"/>
    <tableColumn id="4" xr3:uid="{00000000-0010-0000-0000-000004000000}" name="Taryfa_PPE" dataDxfId="29"/>
    <tableColumn id="5" xr3:uid="{00000000-0010-0000-0000-000005000000}" name="2016_1" dataDxfId="28"/>
    <tableColumn id="6" xr3:uid="{00000000-0010-0000-0000-000006000000}" name="2016_2" dataDxfId="27"/>
    <tableColumn id="7" xr3:uid="{00000000-0010-0000-0000-000007000000}" name="2016_3" dataDxfId="26"/>
    <tableColumn id="8" xr3:uid="{00000000-0010-0000-0000-000008000000}" name="2016_4" dataDxfId="25"/>
    <tableColumn id="9" xr3:uid="{00000000-0010-0000-0000-000009000000}" name="2016_5" dataDxfId="24"/>
    <tableColumn id="10" xr3:uid="{00000000-0010-0000-0000-00000A000000}" name="2016_6" dataDxfId="23"/>
    <tableColumn id="11" xr3:uid="{00000000-0010-0000-0000-00000B000000}" name="2016_7" dataDxfId="22"/>
    <tableColumn id="12" xr3:uid="{00000000-0010-0000-0000-00000C000000}" name="2016_8" dataDxfId="21"/>
    <tableColumn id="13" xr3:uid="{00000000-0010-0000-0000-00000D000000}" name="2016_9" dataDxfId="20"/>
    <tableColumn id="14" xr3:uid="{00000000-0010-0000-0000-00000E000000}" name="2016_10" dataDxfId="19"/>
    <tableColumn id="15" xr3:uid="{00000000-0010-0000-0000-00000F000000}" name="2016_11" dataDxfId="18"/>
    <tableColumn id="16" xr3:uid="{00000000-0010-0000-0000-000010000000}" name="2016_12" dataDxfId="17"/>
    <tableColumn id="17" xr3:uid="{00000000-0010-0000-0000-000011000000}" name="2016_total" dataDxfId="16" dataCellStyle="Dziesiętny"/>
    <tableColumn id="18" xr3:uid="{00000000-0010-0000-0000-000012000000}" name="2017_1" dataDxfId="15"/>
    <tableColumn id="19" xr3:uid="{00000000-0010-0000-0000-000013000000}" name="2017_2" dataDxfId="14"/>
    <tableColumn id="20" xr3:uid="{00000000-0010-0000-0000-000014000000}" name="2017_3" dataDxfId="13"/>
    <tableColumn id="21" xr3:uid="{00000000-0010-0000-0000-000015000000}" name="2017_4" dataDxfId="12"/>
    <tableColumn id="22" xr3:uid="{00000000-0010-0000-0000-000016000000}" name="2017_5" dataDxfId="11"/>
    <tableColumn id="23" xr3:uid="{00000000-0010-0000-0000-000017000000}" name="2017_6" dataDxfId="10"/>
    <tableColumn id="24" xr3:uid="{00000000-0010-0000-0000-000018000000}" name="2017_7" dataDxfId="9"/>
    <tableColumn id="25" xr3:uid="{00000000-0010-0000-0000-000019000000}" name="2017_8" dataDxfId="8"/>
    <tableColumn id="26" xr3:uid="{00000000-0010-0000-0000-00001A000000}" name="2017_9" dataDxfId="7"/>
    <tableColumn id="27" xr3:uid="{00000000-0010-0000-0000-00001B000000}" name="2017_10" dataDxfId="6"/>
    <tableColumn id="28" xr3:uid="{00000000-0010-0000-0000-00001C000000}" name="2017_11" dataDxfId="5"/>
    <tableColumn id="29" xr3:uid="{00000000-0010-0000-0000-00001D000000}" name="2017_12" dataDxfId="4"/>
    <tableColumn id="30" xr3:uid="{00000000-0010-0000-0000-00001E000000}" name="2017_total" dataDxfId="3" dataCellStyle="Dziesiętny"/>
    <tableColumn id="31" xr3:uid="{00000000-0010-0000-0000-00001F000000}" name="2018_1" dataDxfId="2"/>
    <tableColumn id="32" xr3:uid="{00000000-0010-0000-0000-000020000000}" name="2018_2" dataDxfId="1"/>
    <tableColumn id="33" xr3:uid="{00000000-0010-0000-0000-000021000000}" name="2018_3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2"/>
  <dimension ref="B1:AH47"/>
  <sheetViews>
    <sheetView showGridLines="0" tabSelected="1" topLeftCell="A22" zoomScale="90" zoomScaleNormal="90" workbookViewId="0">
      <pane xSplit="18" topLeftCell="S1" activePane="topRight" state="frozen"/>
      <selection pane="topRight" activeCell="AJ40" sqref="AJ40"/>
    </sheetView>
  </sheetViews>
  <sheetFormatPr defaultColWidth="19" defaultRowHeight="12.75" outlineLevelCol="1"/>
  <cols>
    <col min="1" max="1" width="2.28515625" style="1" customWidth="1"/>
    <col min="2" max="2" width="19" style="1" customWidth="1"/>
    <col min="3" max="3" width="30.5703125" style="1" customWidth="1"/>
    <col min="4" max="4" width="36.7109375" style="1" bestFit="1" customWidth="1"/>
    <col min="5" max="5" width="19" style="2" customWidth="1"/>
    <col min="6" max="17" width="19" style="1" hidden="1" customWidth="1" outlineLevel="1"/>
    <col min="18" max="18" width="19" style="1" customWidth="1" collapsed="1"/>
    <col min="19" max="30" width="19" style="1" hidden="1" customWidth="1" outlineLevel="1"/>
    <col min="31" max="31" width="19" style="1" collapsed="1"/>
    <col min="32" max="34" width="0" style="1" hidden="1" customWidth="1"/>
    <col min="35" max="16384" width="19" style="1"/>
  </cols>
  <sheetData>
    <row r="1" spans="2:34" ht="14.25">
      <c r="R1" s="3"/>
      <c r="AE1" s="3"/>
    </row>
    <row r="2" spans="2:34" s="4" customFormat="1" ht="31.15" customHeight="1">
      <c r="B2" s="42" t="s">
        <v>13</v>
      </c>
      <c r="C2" s="43"/>
      <c r="D2" s="43"/>
      <c r="E2" s="43"/>
      <c r="F2" s="21">
        <v>2016</v>
      </c>
      <c r="G2" s="21">
        <v>2016</v>
      </c>
      <c r="H2" s="21">
        <v>2016</v>
      </c>
      <c r="I2" s="21">
        <v>2016</v>
      </c>
      <c r="J2" s="21">
        <v>2016</v>
      </c>
      <c r="K2" s="21">
        <v>2016</v>
      </c>
      <c r="L2" s="21">
        <v>2016</v>
      </c>
      <c r="M2" s="21">
        <v>2016</v>
      </c>
      <c r="N2" s="21">
        <v>2016</v>
      </c>
      <c r="O2" s="21">
        <v>2016</v>
      </c>
      <c r="P2" s="21">
        <v>2016</v>
      </c>
      <c r="Q2" s="21">
        <v>2016</v>
      </c>
      <c r="R2" s="21">
        <v>2016</v>
      </c>
      <c r="S2" s="21">
        <v>2017</v>
      </c>
      <c r="T2" s="21">
        <v>2017</v>
      </c>
      <c r="U2" s="21">
        <v>2017</v>
      </c>
      <c r="V2" s="21">
        <v>2017</v>
      </c>
      <c r="W2" s="21">
        <v>2017</v>
      </c>
      <c r="X2" s="21">
        <v>2017</v>
      </c>
      <c r="Y2" s="21">
        <v>2017</v>
      </c>
      <c r="Z2" s="21">
        <v>2017</v>
      </c>
      <c r="AA2" s="21">
        <v>2017</v>
      </c>
      <c r="AB2" s="21">
        <v>2017</v>
      </c>
      <c r="AC2" s="21">
        <v>2017</v>
      </c>
      <c r="AD2" s="21">
        <v>2017</v>
      </c>
      <c r="AE2" s="21">
        <v>2017</v>
      </c>
      <c r="AF2" s="21">
        <v>2018</v>
      </c>
      <c r="AG2" s="21">
        <v>2018</v>
      </c>
      <c r="AH2" s="21">
        <v>2018</v>
      </c>
    </row>
    <row r="3" spans="2:34" s="6" customFormat="1" ht="73.150000000000006" customHeight="1">
      <c r="B3" s="5" t="s">
        <v>14</v>
      </c>
      <c r="C3" s="5" t="s">
        <v>15</v>
      </c>
      <c r="D3" s="5" t="s">
        <v>16</v>
      </c>
      <c r="E3" s="5" t="s">
        <v>17</v>
      </c>
      <c r="F3" s="5" t="s">
        <v>84</v>
      </c>
      <c r="G3" s="5" t="s">
        <v>85</v>
      </c>
      <c r="H3" s="5" t="s">
        <v>86</v>
      </c>
      <c r="I3" s="5" t="s">
        <v>87</v>
      </c>
      <c r="J3" s="5" t="s">
        <v>88</v>
      </c>
      <c r="K3" s="5" t="s">
        <v>89</v>
      </c>
      <c r="L3" s="5" t="s">
        <v>90</v>
      </c>
      <c r="M3" s="5" t="s">
        <v>91</v>
      </c>
      <c r="N3" s="5" t="s">
        <v>92</v>
      </c>
      <c r="O3" s="5" t="s">
        <v>93</v>
      </c>
      <c r="P3" s="5" t="s">
        <v>94</v>
      </c>
      <c r="Q3" s="5" t="s">
        <v>95</v>
      </c>
      <c r="R3" s="5" t="s">
        <v>96</v>
      </c>
      <c r="S3" s="20" t="s">
        <v>71</v>
      </c>
      <c r="T3" s="20" t="s">
        <v>72</v>
      </c>
      <c r="U3" s="20" t="s">
        <v>73</v>
      </c>
      <c r="V3" s="20" t="s">
        <v>74</v>
      </c>
      <c r="W3" s="20" t="s">
        <v>75</v>
      </c>
      <c r="X3" s="20" t="s">
        <v>76</v>
      </c>
      <c r="Y3" s="20" t="s">
        <v>77</v>
      </c>
      <c r="Z3" s="20" t="s">
        <v>78</v>
      </c>
      <c r="AA3" s="20" t="s">
        <v>79</v>
      </c>
      <c r="AB3" s="20" t="s">
        <v>80</v>
      </c>
      <c r="AC3" s="20" t="s">
        <v>81</v>
      </c>
      <c r="AD3" s="20" t="s">
        <v>82</v>
      </c>
      <c r="AE3" s="5" t="s">
        <v>83</v>
      </c>
      <c r="AF3" s="20" t="s">
        <v>97</v>
      </c>
      <c r="AG3" s="20" t="s">
        <v>98</v>
      </c>
      <c r="AH3" s="20" t="s">
        <v>99</v>
      </c>
    </row>
    <row r="4" spans="2:34" ht="14.25">
      <c r="B4" s="7" t="s">
        <v>18</v>
      </c>
      <c r="C4" s="7" t="s">
        <v>19</v>
      </c>
      <c r="D4" s="7" t="s">
        <v>20</v>
      </c>
      <c r="E4" s="14" t="s">
        <v>4</v>
      </c>
      <c r="F4" s="8">
        <v>0.34450000000000003</v>
      </c>
      <c r="G4" s="8">
        <v>0.34450000000000003</v>
      </c>
      <c r="H4" s="8">
        <v>0.34450000000000003</v>
      </c>
      <c r="I4" s="8">
        <v>0.34450000000000003</v>
      </c>
      <c r="J4" s="8">
        <v>0.34450000000000003</v>
      </c>
      <c r="K4" s="8">
        <v>0.34450000000000003</v>
      </c>
      <c r="L4" s="8">
        <v>0.34450000000000003</v>
      </c>
      <c r="M4" s="8">
        <v>0.34450000000000003</v>
      </c>
      <c r="N4" s="8">
        <v>0.34450000000000003</v>
      </c>
      <c r="O4" s="8">
        <v>0.34450000000000003</v>
      </c>
      <c r="P4" s="8">
        <v>0.34450000000000003</v>
      </c>
      <c r="Q4" s="8">
        <v>0.34450000000000003</v>
      </c>
      <c r="R4" s="17">
        <f t="shared" ref="R4:R40" si="0">SUM(F4:Q4)</f>
        <v>4.1340000000000003</v>
      </c>
      <c r="S4" s="19">
        <v>0.62</v>
      </c>
      <c r="T4" s="19">
        <v>0</v>
      </c>
      <c r="U4" s="19">
        <v>0</v>
      </c>
      <c r="V4" s="19">
        <v>0.61399999999999999</v>
      </c>
      <c r="W4" s="19">
        <v>0</v>
      </c>
      <c r="X4" s="19">
        <v>0.38500000000000001</v>
      </c>
      <c r="Y4" s="19">
        <v>0</v>
      </c>
      <c r="Z4" s="19">
        <v>0.47</v>
      </c>
      <c r="AA4" s="19">
        <v>0</v>
      </c>
      <c r="AB4" s="19">
        <v>0.41099999999999998</v>
      </c>
      <c r="AC4" s="19">
        <v>0</v>
      </c>
      <c r="AD4" s="19">
        <v>0.58699999999999997</v>
      </c>
      <c r="AE4" s="17">
        <f t="shared" ref="AE4:AE40" si="1">SUM(S4:AD4)</f>
        <v>3.0869999999999997</v>
      </c>
      <c r="AF4" s="19">
        <v>0</v>
      </c>
      <c r="AG4" s="19">
        <v>0.63700000000000001</v>
      </c>
      <c r="AH4" s="19">
        <v>0</v>
      </c>
    </row>
    <row r="5" spans="2:34" ht="14.25">
      <c r="B5" s="9" t="s">
        <v>18</v>
      </c>
      <c r="C5" s="9" t="s">
        <v>21</v>
      </c>
      <c r="D5" s="9" t="s">
        <v>22</v>
      </c>
      <c r="E5" s="15" t="s">
        <v>4</v>
      </c>
      <c r="F5" s="18">
        <v>0.15433333333333332</v>
      </c>
      <c r="G5" s="18">
        <v>0.15433333333333332</v>
      </c>
      <c r="H5" s="18">
        <v>0.15433333333333332</v>
      </c>
      <c r="I5" s="18">
        <v>0.15433333333333332</v>
      </c>
      <c r="J5" s="18">
        <v>0.15433333333333332</v>
      </c>
      <c r="K5" s="18">
        <v>0.15433333333333332</v>
      </c>
      <c r="L5" s="18">
        <v>0.15433333333333332</v>
      </c>
      <c r="M5" s="18">
        <v>0.15433333333333332</v>
      </c>
      <c r="N5" s="18">
        <v>0.15433333333333332</v>
      </c>
      <c r="O5" s="18">
        <v>0.15433333333333332</v>
      </c>
      <c r="P5" s="18">
        <v>0.15433333333333332</v>
      </c>
      <c r="Q5" s="18">
        <v>0.15433333333333332</v>
      </c>
      <c r="R5" s="17">
        <f t="shared" si="0"/>
        <v>1.8519999999999994</v>
      </c>
      <c r="S5" s="19">
        <v>1.4319999999999999</v>
      </c>
      <c r="T5" s="19">
        <v>0</v>
      </c>
      <c r="U5" s="19">
        <v>0</v>
      </c>
      <c r="V5" s="19">
        <v>2.2410000000000001</v>
      </c>
      <c r="W5" s="19">
        <v>0</v>
      </c>
      <c r="X5" s="19">
        <v>1.232</v>
      </c>
      <c r="Y5" s="19">
        <v>0</v>
      </c>
      <c r="Z5" s="19">
        <v>1.4019999999999999</v>
      </c>
      <c r="AA5" s="19">
        <v>0</v>
      </c>
      <c r="AB5" s="19">
        <v>1.196</v>
      </c>
      <c r="AC5" s="19">
        <v>0</v>
      </c>
      <c r="AD5" s="19">
        <v>1.02</v>
      </c>
      <c r="AE5" s="17">
        <f t="shared" si="1"/>
        <v>8.5229999999999997</v>
      </c>
      <c r="AF5" s="19">
        <v>0</v>
      </c>
      <c r="AG5" s="19">
        <v>0</v>
      </c>
      <c r="AH5" s="19">
        <v>0</v>
      </c>
    </row>
    <row r="6" spans="2:34" ht="14.25">
      <c r="B6" s="7" t="s">
        <v>18</v>
      </c>
      <c r="C6" s="7" t="s">
        <v>23</v>
      </c>
      <c r="D6" s="7" t="s">
        <v>24</v>
      </c>
      <c r="E6" s="14" t="s">
        <v>4</v>
      </c>
      <c r="F6" s="8">
        <v>1.4905833333333334</v>
      </c>
      <c r="G6" s="8">
        <v>1.4905833333333334</v>
      </c>
      <c r="H6" s="8">
        <v>1.4905833333333334</v>
      </c>
      <c r="I6" s="8">
        <v>1.4905833333333334</v>
      </c>
      <c r="J6" s="8">
        <v>1.4905833333333334</v>
      </c>
      <c r="K6" s="8">
        <v>1.4905833333333334</v>
      </c>
      <c r="L6" s="8">
        <v>1.4905833333333334</v>
      </c>
      <c r="M6" s="8">
        <v>1.4905833333333334</v>
      </c>
      <c r="N6" s="8">
        <v>1.4905833333333334</v>
      </c>
      <c r="O6" s="8">
        <v>1.4905833333333334</v>
      </c>
      <c r="P6" s="8">
        <v>1.4905833333333334</v>
      </c>
      <c r="Q6" s="8">
        <v>1.4905833333333334</v>
      </c>
      <c r="R6" s="17">
        <f t="shared" si="0"/>
        <v>17.887</v>
      </c>
      <c r="S6" s="19">
        <v>0</v>
      </c>
      <c r="T6" s="19">
        <v>3.181</v>
      </c>
      <c r="U6" s="19">
        <v>0</v>
      </c>
      <c r="V6" s="19">
        <v>2.81</v>
      </c>
      <c r="W6" s="19">
        <v>0</v>
      </c>
      <c r="X6" s="19">
        <v>2.4260000000000002</v>
      </c>
      <c r="Y6" s="19">
        <v>0</v>
      </c>
      <c r="Z6" s="19">
        <v>1.593</v>
      </c>
      <c r="AA6" s="19">
        <v>0</v>
      </c>
      <c r="AB6" s="19">
        <v>2.5670000000000002</v>
      </c>
      <c r="AC6" s="19">
        <v>0</v>
      </c>
      <c r="AD6" s="19">
        <v>3.0590000000000002</v>
      </c>
      <c r="AE6" s="17">
        <f t="shared" si="1"/>
        <v>15.635999999999999</v>
      </c>
      <c r="AF6" s="19">
        <v>0</v>
      </c>
      <c r="AG6" s="19">
        <v>2.569</v>
      </c>
      <c r="AH6" s="19">
        <v>0</v>
      </c>
    </row>
    <row r="7" spans="2:34" ht="14.25">
      <c r="B7" s="9" t="s">
        <v>18</v>
      </c>
      <c r="C7" s="9" t="s">
        <v>25</v>
      </c>
      <c r="D7" s="9" t="s">
        <v>26</v>
      </c>
      <c r="E7" s="15" t="s">
        <v>4</v>
      </c>
      <c r="F7" s="18">
        <v>0.22900000000000001</v>
      </c>
      <c r="G7" s="18">
        <v>0.22900000000000001</v>
      </c>
      <c r="H7" s="18">
        <v>0.22900000000000001</v>
      </c>
      <c r="I7" s="18">
        <v>0.22900000000000001</v>
      </c>
      <c r="J7" s="18">
        <v>0.22900000000000001</v>
      </c>
      <c r="K7" s="18">
        <v>0.22900000000000001</v>
      </c>
      <c r="L7" s="18">
        <v>0.22900000000000001</v>
      </c>
      <c r="M7" s="18">
        <v>0.22900000000000001</v>
      </c>
      <c r="N7" s="18">
        <v>0.22900000000000001</v>
      </c>
      <c r="O7" s="18">
        <v>0.22900000000000001</v>
      </c>
      <c r="P7" s="18">
        <v>0.22900000000000001</v>
      </c>
      <c r="Q7" s="18">
        <v>0.22900000000000001</v>
      </c>
      <c r="R7" s="17">
        <f t="shared" si="0"/>
        <v>2.7480000000000007</v>
      </c>
      <c r="S7" s="19">
        <v>0</v>
      </c>
      <c r="T7" s="19">
        <v>0</v>
      </c>
      <c r="U7" s="19">
        <v>0</v>
      </c>
      <c r="V7" s="19">
        <v>0.115</v>
      </c>
      <c r="W7" s="19">
        <v>0</v>
      </c>
      <c r="X7" s="19">
        <v>0.192</v>
      </c>
      <c r="Y7" s="19">
        <v>0</v>
      </c>
      <c r="Z7" s="19">
        <v>0.86399999999999999</v>
      </c>
      <c r="AA7" s="19">
        <v>0</v>
      </c>
      <c r="AB7" s="19">
        <v>0.81299999999999994</v>
      </c>
      <c r="AC7" s="19">
        <v>0</v>
      </c>
      <c r="AD7" s="19">
        <v>0.45600000000000002</v>
      </c>
      <c r="AE7" s="17">
        <f t="shared" si="1"/>
        <v>2.44</v>
      </c>
      <c r="AF7" s="19">
        <v>0</v>
      </c>
      <c r="AG7" s="19">
        <v>0.186</v>
      </c>
      <c r="AH7" s="19">
        <v>0</v>
      </c>
    </row>
    <row r="8" spans="2:34" ht="14.25">
      <c r="B8" s="7" t="s">
        <v>18</v>
      </c>
      <c r="C8" s="7" t="s">
        <v>27</v>
      </c>
      <c r="D8" s="7" t="s">
        <v>28</v>
      </c>
      <c r="E8" s="14" t="s">
        <v>4</v>
      </c>
      <c r="F8" s="8">
        <v>2.7666666666666669E-2</v>
      </c>
      <c r="G8" s="8">
        <v>2.7666666666666669E-2</v>
      </c>
      <c r="H8" s="8">
        <v>2.7666666666666669E-2</v>
      </c>
      <c r="I8" s="8">
        <v>2.7666666666666669E-2</v>
      </c>
      <c r="J8" s="8">
        <v>2.7666666666666669E-2</v>
      </c>
      <c r="K8" s="8">
        <v>2.7666666666666669E-2</v>
      </c>
      <c r="L8" s="8">
        <v>2.7666666666666669E-2</v>
      </c>
      <c r="M8" s="8">
        <v>2.7666666666666669E-2</v>
      </c>
      <c r="N8" s="8">
        <v>2.7666666666666669E-2</v>
      </c>
      <c r="O8" s="8">
        <v>2.7666666666666669E-2</v>
      </c>
      <c r="P8" s="8">
        <v>2.7666666666666669E-2</v>
      </c>
      <c r="Q8" s="8">
        <v>2.7666666666666669E-2</v>
      </c>
      <c r="R8" s="17">
        <f t="shared" si="0"/>
        <v>0.33200000000000002</v>
      </c>
      <c r="S8" s="19">
        <v>3.5000000000000003E-2</v>
      </c>
      <c r="T8" s="19">
        <v>0</v>
      </c>
      <c r="U8" s="19">
        <v>0</v>
      </c>
      <c r="V8" s="19">
        <v>0.02</v>
      </c>
      <c r="W8" s="19">
        <v>0</v>
      </c>
      <c r="X8" s="19">
        <v>0.02</v>
      </c>
      <c r="Y8" s="19">
        <v>0</v>
      </c>
      <c r="Z8" s="19">
        <v>0.2</v>
      </c>
      <c r="AA8" s="19">
        <v>0</v>
      </c>
      <c r="AB8" s="19">
        <v>0.1</v>
      </c>
      <c r="AC8" s="19">
        <v>0</v>
      </c>
      <c r="AD8" s="19">
        <v>8.2000000000000003E-2</v>
      </c>
      <c r="AE8" s="17">
        <f t="shared" si="1"/>
        <v>0.45700000000000002</v>
      </c>
      <c r="AF8" s="19">
        <v>0</v>
      </c>
      <c r="AG8" s="19">
        <v>0</v>
      </c>
      <c r="AH8" s="19">
        <v>0</v>
      </c>
    </row>
    <row r="9" spans="2:34" ht="14.25">
      <c r="B9" s="9" t="s">
        <v>18</v>
      </c>
      <c r="C9" s="9" t="s">
        <v>29</v>
      </c>
      <c r="D9" s="9" t="s">
        <v>30</v>
      </c>
      <c r="E9" s="15" t="s">
        <v>4</v>
      </c>
      <c r="F9" s="18">
        <v>6.2721666666666662</v>
      </c>
      <c r="G9" s="18">
        <v>6.2721666666666662</v>
      </c>
      <c r="H9" s="18">
        <v>6.2721666666666662</v>
      </c>
      <c r="I9" s="18">
        <v>6.2721666666666662</v>
      </c>
      <c r="J9" s="18">
        <v>6.2721666666666662</v>
      </c>
      <c r="K9" s="18">
        <v>6.2721666666666662</v>
      </c>
      <c r="L9" s="18">
        <v>6.2721666666666662</v>
      </c>
      <c r="M9" s="18">
        <v>6.2721666666666662</v>
      </c>
      <c r="N9" s="18">
        <v>6.2721666666666662</v>
      </c>
      <c r="O9" s="18">
        <v>6.2721666666666662</v>
      </c>
      <c r="P9" s="18">
        <v>6.2721666666666662</v>
      </c>
      <c r="Q9" s="18">
        <v>6.2721666666666662</v>
      </c>
      <c r="R9" s="17">
        <f t="shared" si="0"/>
        <v>75.265999999999977</v>
      </c>
      <c r="S9" s="19">
        <v>9.27</v>
      </c>
      <c r="T9" s="19">
        <v>10.81</v>
      </c>
      <c r="U9" s="19">
        <v>6.827</v>
      </c>
      <c r="V9" s="19">
        <v>6.57</v>
      </c>
      <c r="W9" s="19">
        <v>5.7149999999999999</v>
      </c>
      <c r="X9" s="19">
        <v>5.0389999999999997</v>
      </c>
      <c r="Y9" s="19">
        <v>4.5670000000000002</v>
      </c>
      <c r="Z9" s="19">
        <v>4.569</v>
      </c>
      <c r="AA9" s="19">
        <v>5.79</v>
      </c>
      <c r="AB9" s="19">
        <v>5.4790000000000001</v>
      </c>
      <c r="AC9" s="19">
        <v>6.9450000000000003</v>
      </c>
      <c r="AD9" s="19">
        <v>10.207000000000001</v>
      </c>
      <c r="AE9" s="17">
        <f t="shared" si="1"/>
        <v>81.787999999999982</v>
      </c>
      <c r="AF9" s="19">
        <v>0</v>
      </c>
      <c r="AG9" s="19">
        <v>11.260999999999999</v>
      </c>
      <c r="AH9" s="19">
        <v>0</v>
      </c>
    </row>
    <row r="10" spans="2:34" ht="14.25">
      <c r="B10" s="7" t="s">
        <v>18</v>
      </c>
      <c r="C10" s="7" t="s">
        <v>31</v>
      </c>
      <c r="D10" s="7" t="s">
        <v>32</v>
      </c>
      <c r="E10" s="14" t="s">
        <v>4</v>
      </c>
      <c r="F10" s="8">
        <v>6.1306666666666665</v>
      </c>
      <c r="G10" s="8">
        <v>6.1306666666666665</v>
      </c>
      <c r="H10" s="8">
        <v>6.1306666666666665</v>
      </c>
      <c r="I10" s="8">
        <v>6.1306666666666665</v>
      </c>
      <c r="J10" s="8">
        <v>6.1306666666666665</v>
      </c>
      <c r="K10" s="8">
        <v>6.1306666666666665</v>
      </c>
      <c r="L10" s="8">
        <v>6.1306666666666665</v>
      </c>
      <c r="M10" s="8">
        <v>6.1306666666666665</v>
      </c>
      <c r="N10" s="8">
        <v>6.1306666666666665</v>
      </c>
      <c r="O10" s="8">
        <v>6.1306666666666665</v>
      </c>
      <c r="P10" s="8">
        <v>6.1306666666666665</v>
      </c>
      <c r="Q10" s="8">
        <v>6.1306666666666665</v>
      </c>
      <c r="R10" s="17">
        <f t="shared" si="0"/>
        <v>73.568000000000012</v>
      </c>
      <c r="S10" s="19">
        <v>7.0739999999999998</v>
      </c>
      <c r="T10" s="19">
        <v>6.7839999999999998</v>
      </c>
      <c r="U10" s="19">
        <v>5.657</v>
      </c>
      <c r="V10" s="19">
        <v>6.1719999999999997</v>
      </c>
      <c r="W10" s="19">
        <v>5.9580000000000002</v>
      </c>
      <c r="X10" s="19">
        <v>5.0919999999999996</v>
      </c>
      <c r="Y10" s="19">
        <v>5.6150000000000002</v>
      </c>
      <c r="Z10" s="19">
        <v>5.8019999999999996</v>
      </c>
      <c r="AA10" s="19">
        <v>6.2839999999999998</v>
      </c>
      <c r="AB10" s="19">
        <v>6.8230000000000004</v>
      </c>
      <c r="AC10" s="19">
        <v>6.2439999999999998</v>
      </c>
      <c r="AD10" s="19">
        <v>11.326000000000001</v>
      </c>
      <c r="AE10" s="17">
        <f t="shared" si="1"/>
        <v>78.830999999999989</v>
      </c>
      <c r="AF10" s="19">
        <v>0</v>
      </c>
      <c r="AG10" s="19">
        <v>13.946</v>
      </c>
      <c r="AH10" s="19">
        <v>0</v>
      </c>
    </row>
    <row r="11" spans="2:34" ht="14.25">
      <c r="B11" s="9" t="s">
        <v>18</v>
      </c>
      <c r="C11" s="9" t="s">
        <v>33</v>
      </c>
      <c r="D11" s="9" t="s">
        <v>34</v>
      </c>
      <c r="E11" s="15" t="s">
        <v>4</v>
      </c>
      <c r="F11" s="18">
        <v>2.3605</v>
      </c>
      <c r="G11" s="18">
        <v>2.3605</v>
      </c>
      <c r="H11" s="18">
        <v>2.3605</v>
      </c>
      <c r="I11" s="18">
        <v>2.3605</v>
      </c>
      <c r="J11" s="18">
        <v>2.3605</v>
      </c>
      <c r="K11" s="18">
        <v>2.3605</v>
      </c>
      <c r="L11" s="18">
        <v>2.3605</v>
      </c>
      <c r="M11" s="18">
        <v>2.3605</v>
      </c>
      <c r="N11" s="18">
        <v>2.3605</v>
      </c>
      <c r="O11" s="18">
        <v>2.3605</v>
      </c>
      <c r="P11" s="18">
        <v>2.3605</v>
      </c>
      <c r="Q11" s="18">
        <v>2.3605</v>
      </c>
      <c r="R11" s="17">
        <f t="shared" si="0"/>
        <v>28.326000000000008</v>
      </c>
      <c r="S11" s="19">
        <v>2.15</v>
      </c>
      <c r="T11" s="19">
        <v>2.4449999999999998</v>
      </c>
      <c r="U11" s="19">
        <v>2.19</v>
      </c>
      <c r="V11" s="19">
        <v>2.4129999999999998</v>
      </c>
      <c r="W11" s="19">
        <v>2.1659999999999999</v>
      </c>
      <c r="X11" s="19">
        <v>2.0790000000000002</v>
      </c>
      <c r="Y11" s="19">
        <v>2.3879999999999999</v>
      </c>
      <c r="Z11" s="19">
        <v>2.3239999999999998</v>
      </c>
      <c r="AA11" s="19">
        <v>2.5499999999999998</v>
      </c>
      <c r="AB11" s="19">
        <v>2.5350000000000001</v>
      </c>
      <c r="AC11" s="19">
        <v>2.0840000000000001</v>
      </c>
      <c r="AD11" s="19">
        <v>3.34</v>
      </c>
      <c r="AE11" s="17">
        <f t="shared" si="1"/>
        <v>28.664000000000001</v>
      </c>
      <c r="AF11" s="19">
        <v>0</v>
      </c>
      <c r="AG11" s="19">
        <v>4.7960000000000003</v>
      </c>
      <c r="AH11" s="19">
        <v>0</v>
      </c>
    </row>
    <row r="12" spans="2:34" ht="14.25">
      <c r="B12" s="7" t="s">
        <v>18</v>
      </c>
      <c r="C12" s="7" t="s">
        <v>35</v>
      </c>
      <c r="D12" s="7" t="s">
        <v>36</v>
      </c>
      <c r="E12" s="14" t="s">
        <v>4</v>
      </c>
      <c r="F12" s="8">
        <v>0.63966666666666661</v>
      </c>
      <c r="G12" s="8">
        <v>0.63966666666666661</v>
      </c>
      <c r="H12" s="8">
        <v>0.63966666666666661</v>
      </c>
      <c r="I12" s="8">
        <v>0.63966666666666661</v>
      </c>
      <c r="J12" s="8">
        <v>0.63966666666666661</v>
      </c>
      <c r="K12" s="8">
        <v>0.63966666666666661</v>
      </c>
      <c r="L12" s="8">
        <v>0.63966666666666661</v>
      </c>
      <c r="M12" s="8">
        <v>0.63966666666666661</v>
      </c>
      <c r="N12" s="8">
        <v>0.63966666666666661</v>
      </c>
      <c r="O12" s="8">
        <v>0.63966666666666661</v>
      </c>
      <c r="P12" s="8">
        <v>0.63966666666666661</v>
      </c>
      <c r="Q12" s="8">
        <v>0.63966666666666661</v>
      </c>
      <c r="R12" s="17">
        <f t="shared" si="0"/>
        <v>7.676000000000001</v>
      </c>
      <c r="S12" s="19">
        <v>1.4350000000000001</v>
      </c>
      <c r="T12" s="19">
        <v>1.274</v>
      </c>
      <c r="U12" s="19">
        <v>0.92200000000000004</v>
      </c>
      <c r="V12" s="19">
        <v>0.77600000000000002</v>
      </c>
      <c r="W12" s="19">
        <v>0.71399999999999997</v>
      </c>
      <c r="X12" s="19">
        <v>0.157</v>
      </c>
      <c r="Y12" s="19">
        <v>0.14899999999999999</v>
      </c>
      <c r="Z12" s="19">
        <v>0.114</v>
      </c>
      <c r="AA12" s="19">
        <v>0.29299999999999998</v>
      </c>
      <c r="AB12" s="19">
        <v>0.74099999999999999</v>
      </c>
      <c r="AC12" s="19">
        <v>0.81</v>
      </c>
      <c r="AD12" s="19">
        <v>1.569</v>
      </c>
      <c r="AE12" s="17">
        <f t="shared" si="1"/>
        <v>8.9540000000000006</v>
      </c>
      <c r="AF12" s="19">
        <v>0</v>
      </c>
      <c r="AG12" s="19">
        <v>2.488</v>
      </c>
      <c r="AH12" s="19">
        <v>0</v>
      </c>
    </row>
    <row r="13" spans="2:34" ht="14.25">
      <c r="B13" s="9" t="s">
        <v>18</v>
      </c>
      <c r="C13" s="9" t="s">
        <v>37</v>
      </c>
      <c r="D13" s="9" t="s">
        <v>38</v>
      </c>
      <c r="E13" s="15" t="s">
        <v>4</v>
      </c>
      <c r="F13" s="18">
        <v>3.9196666666666666</v>
      </c>
      <c r="G13" s="18">
        <v>3.9196666666666666</v>
      </c>
      <c r="H13" s="18">
        <v>3.9196666666666666</v>
      </c>
      <c r="I13" s="18">
        <v>3.9196666666666666</v>
      </c>
      <c r="J13" s="18">
        <v>3.9196666666666666</v>
      </c>
      <c r="K13" s="18">
        <v>3.9196666666666666</v>
      </c>
      <c r="L13" s="18">
        <v>3.9196666666666666</v>
      </c>
      <c r="M13" s="18">
        <v>3.9196666666666666</v>
      </c>
      <c r="N13" s="18">
        <v>3.9196666666666666</v>
      </c>
      <c r="O13" s="18">
        <v>3.9196666666666666</v>
      </c>
      <c r="P13" s="18">
        <v>3.9196666666666666</v>
      </c>
      <c r="Q13" s="18">
        <v>3.9196666666666666</v>
      </c>
      <c r="R13" s="17">
        <f t="shared" si="0"/>
        <v>47.035999999999994</v>
      </c>
      <c r="S13" s="19">
        <v>5.0659999999999998</v>
      </c>
      <c r="T13" s="19">
        <v>4.7539999999999996</v>
      </c>
      <c r="U13" s="19">
        <v>4.3959999999999999</v>
      </c>
      <c r="V13" s="19">
        <v>4.6669999999999998</v>
      </c>
      <c r="W13" s="19">
        <v>4.12</v>
      </c>
      <c r="X13" s="19">
        <v>2.9049999999999998</v>
      </c>
      <c r="Y13" s="19">
        <v>0.95599999999999996</v>
      </c>
      <c r="Z13" s="19">
        <v>1E-3</v>
      </c>
      <c r="AA13" s="19">
        <v>0</v>
      </c>
      <c r="AB13" s="19">
        <v>0</v>
      </c>
      <c r="AC13" s="19">
        <v>2E-3</v>
      </c>
      <c r="AD13" s="19">
        <v>5.8330000000000002</v>
      </c>
      <c r="AE13" s="17">
        <f t="shared" si="1"/>
        <v>32.700000000000003</v>
      </c>
      <c r="AF13" s="19">
        <v>0</v>
      </c>
      <c r="AG13" s="19">
        <v>1.077</v>
      </c>
      <c r="AH13" s="19">
        <v>0</v>
      </c>
    </row>
    <row r="14" spans="2:34" ht="14.25">
      <c r="B14" s="7" t="s">
        <v>18</v>
      </c>
      <c r="C14" s="7" t="s">
        <v>39</v>
      </c>
      <c r="D14" s="7" t="s">
        <v>40</v>
      </c>
      <c r="E14" s="14" t="s">
        <v>1</v>
      </c>
      <c r="F14" s="8">
        <v>21.256166666666665</v>
      </c>
      <c r="G14" s="8">
        <v>21.256166666666665</v>
      </c>
      <c r="H14" s="8">
        <v>21.256166666666665</v>
      </c>
      <c r="I14" s="8">
        <v>21.256166666666665</v>
      </c>
      <c r="J14" s="8">
        <v>21.256166666666665</v>
      </c>
      <c r="K14" s="8">
        <v>21.256166666666665</v>
      </c>
      <c r="L14" s="8">
        <v>21.256166666666665</v>
      </c>
      <c r="M14" s="8">
        <v>21.256166666666665</v>
      </c>
      <c r="N14" s="8">
        <v>21.256166666666665</v>
      </c>
      <c r="O14" s="8">
        <v>21.256166666666665</v>
      </c>
      <c r="P14" s="8">
        <v>21.256166666666665</v>
      </c>
      <c r="Q14" s="8">
        <v>21.256166666666665</v>
      </c>
      <c r="R14" s="17">
        <f t="shared" si="0"/>
        <v>255.07400000000004</v>
      </c>
      <c r="S14" s="19">
        <v>20.113</v>
      </c>
      <c r="T14" s="19">
        <v>20.77</v>
      </c>
      <c r="U14" s="19">
        <v>22.387</v>
      </c>
      <c r="V14" s="19">
        <v>21.117999999999999</v>
      </c>
      <c r="W14" s="19">
        <v>18.760999999999999</v>
      </c>
      <c r="X14" s="19">
        <v>19.265000000000001</v>
      </c>
      <c r="Y14" s="19">
        <v>20.536000000000001</v>
      </c>
      <c r="Z14" s="19">
        <v>20.844999999999999</v>
      </c>
      <c r="AA14" s="19">
        <v>20.983000000000001</v>
      </c>
      <c r="AB14" s="19">
        <v>21.802</v>
      </c>
      <c r="AC14" s="19">
        <v>21.486000000000001</v>
      </c>
      <c r="AD14" s="19">
        <v>21.811</v>
      </c>
      <c r="AE14" s="17">
        <f t="shared" si="1"/>
        <v>249.87699999999998</v>
      </c>
      <c r="AF14" s="19">
        <v>0</v>
      </c>
      <c r="AG14" s="19">
        <v>42.862000000000002</v>
      </c>
      <c r="AH14" s="19">
        <v>21.687999999999999</v>
      </c>
    </row>
    <row r="15" spans="2:34" ht="14.25">
      <c r="B15" s="9" t="s">
        <v>18</v>
      </c>
      <c r="C15" s="9" t="s">
        <v>41</v>
      </c>
      <c r="D15" s="9" t="s">
        <v>42</v>
      </c>
      <c r="E15" s="15" t="s">
        <v>1</v>
      </c>
      <c r="F15" s="18">
        <v>22.943749999999998</v>
      </c>
      <c r="G15" s="18">
        <v>22.943749999999998</v>
      </c>
      <c r="H15" s="18">
        <v>22.943749999999998</v>
      </c>
      <c r="I15" s="18">
        <v>22.943749999999998</v>
      </c>
      <c r="J15" s="18">
        <v>22.943749999999998</v>
      </c>
      <c r="K15" s="18">
        <v>22.943749999999998</v>
      </c>
      <c r="L15" s="18">
        <v>22.943749999999998</v>
      </c>
      <c r="M15" s="18">
        <v>22.943749999999998</v>
      </c>
      <c r="N15" s="18">
        <v>22.943749999999998</v>
      </c>
      <c r="O15" s="18">
        <v>22.943749999999998</v>
      </c>
      <c r="P15" s="18">
        <v>22.943749999999998</v>
      </c>
      <c r="Q15" s="18">
        <v>22.943749999999998</v>
      </c>
      <c r="R15" s="17">
        <f t="shared" si="0"/>
        <v>275.32499999999999</v>
      </c>
      <c r="S15" s="19">
        <v>28.984999999999999</v>
      </c>
      <c r="T15" s="19">
        <v>24.646000000000001</v>
      </c>
      <c r="U15" s="19">
        <v>24.728999999999999</v>
      </c>
      <c r="V15" s="19">
        <v>22.808</v>
      </c>
      <c r="W15" s="19">
        <v>20.824000000000002</v>
      </c>
      <c r="X15" s="19">
        <v>17.927</v>
      </c>
      <c r="Y15" s="19">
        <v>21.257000000000001</v>
      </c>
      <c r="Z15" s="19">
        <v>22.190999999999999</v>
      </c>
      <c r="AA15" s="19">
        <v>24.832999999999998</v>
      </c>
      <c r="AB15" s="19">
        <v>28.542000000000002</v>
      </c>
      <c r="AC15" s="19">
        <v>26.849</v>
      </c>
      <c r="AD15" s="19">
        <v>24.14</v>
      </c>
      <c r="AE15" s="17">
        <f t="shared" si="1"/>
        <v>287.73099999999999</v>
      </c>
      <c r="AF15" s="19">
        <v>24.483000000000001</v>
      </c>
      <c r="AG15" s="19">
        <v>24.856000000000002</v>
      </c>
      <c r="AH15" s="19">
        <v>24.042000000000002</v>
      </c>
    </row>
    <row r="16" spans="2:34" ht="14.25">
      <c r="B16" s="7" t="s">
        <v>18</v>
      </c>
      <c r="C16" s="7" t="s">
        <v>43</v>
      </c>
      <c r="D16" s="7" t="s">
        <v>44</v>
      </c>
      <c r="E16" s="14" t="s">
        <v>4</v>
      </c>
      <c r="F16" s="8">
        <v>1.3175000000000001</v>
      </c>
      <c r="G16" s="8">
        <v>1.3175000000000001</v>
      </c>
      <c r="H16" s="8">
        <v>1.3175000000000001</v>
      </c>
      <c r="I16" s="8">
        <v>1.3175000000000001</v>
      </c>
      <c r="J16" s="8">
        <v>1.3175000000000001</v>
      </c>
      <c r="K16" s="8">
        <v>1.3175000000000001</v>
      </c>
      <c r="L16" s="8">
        <v>1.3175000000000001</v>
      </c>
      <c r="M16" s="8">
        <v>1.3175000000000001</v>
      </c>
      <c r="N16" s="8">
        <v>1.3175000000000001</v>
      </c>
      <c r="O16" s="8">
        <v>1.3175000000000001</v>
      </c>
      <c r="P16" s="8">
        <v>1.3175000000000001</v>
      </c>
      <c r="Q16" s="8">
        <v>1.3175000000000001</v>
      </c>
      <c r="R16" s="17">
        <f t="shared" si="0"/>
        <v>15.810000000000004</v>
      </c>
      <c r="S16" s="22">
        <v>0</v>
      </c>
      <c r="T16" s="22">
        <v>3.855</v>
      </c>
      <c r="U16" s="22">
        <v>0</v>
      </c>
      <c r="V16" s="22">
        <v>3.0739999999999998</v>
      </c>
      <c r="W16" s="22">
        <v>0</v>
      </c>
      <c r="X16" s="22">
        <v>2.4409999999999998</v>
      </c>
      <c r="Y16" s="22">
        <v>0</v>
      </c>
      <c r="Z16" s="22">
        <v>1.806</v>
      </c>
      <c r="AA16" s="22">
        <v>0</v>
      </c>
      <c r="AB16" s="22">
        <v>2.1320000000000001</v>
      </c>
      <c r="AC16" s="22">
        <v>0</v>
      </c>
      <c r="AD16" s="22">
        <v>4.2060000000000004</v>
      </c>
      <c r="AE16" s="17">
        <f t="shared" si="1"/>
        <v>17.514000000000003</v>
      </c>
      <c r="AF16" s="22">
        <v>0</v>
      </c>
      <c r="AG16" s="22">
        <v>3.218</v>
      </c>
      <c r="AH16" s="22">
        <v>0</v>
      </c>
    </row>
    <row r="17" spans="2:34" ht="14.25">
      <c r="B17" s="9" t="s">
        <v>18</v>
      </c>
      <c r="C17" s="9" t="s">
        <v>45</v>
      </c>
      <c r="D17" s="9" t="s">
        <v>46</v>
      </c>
      <c r="E17" s="15" t="s">
        <v>4</v>
      </c>
      <c r="F17" s="18">
        <v>0.13641666666666666</v>
      </c>
      <c r="G17" s="18">
        <v>0.13641666666666666</v>
      </c>
      <c r="H17" s="18">
        <v>0.13641666666666666</v>
      </c>
      <c r="I17" s="18">
        <v>0.13641666666666666</v>
      </c>
      <c r="J17" s="18">
        <v>0.13641666666666666</v>
      </c>
      <c r="K17" s="18">
        <v>0.13641666666666666</v>
      </c>
      <c r="L17" s="18">
        <v>0.13641666666666666</v>
      </c>
      <c r="M17" s="18">
        <v>0.13641666666666666</v>
      </c>
      <c r="N17" s="18">
        <v>0.13641666666666666</v>
      </c>
      <c r="O17" s="18">
        <v>0.13641666666666666</v>
      </c>
      <c r="P17" s="18">
        <v>0.13641666666666666</v>
      </c>
      <c r="Q17" s="18">
        <v>0.13641666666666666</v>
      </c>
      <c r="R17" s="17">
        <f t="shared" si="0"/>
        <v>1.6369999999999998</v>
      </c>
      <c r="S17" s="22">
        <v>0</v>
      </c>
      <c r="T17" s="22">
        <v>0.311</v>
      </c>
      <c r="U17" s="22">
        <v>0</v>
      </c>
      <c r="V17" s="22">
        <v>0.318</v>
      </c>
      <c r="W17" s="22">
        <v>0</v>
      </c>
      <c r="X17" s="22">
        <v>0.29899999999999999</v>
      </c>
      <c r="Y17" s="22">
        <v>0</v>
      </c>
      <c r="Z17" s="22">
        <v>0.182</v>
      </c>
      <c r="AA17" s="22">
        <v>0</v>
      </c>
      <c r="AB17" s="22">
        <v>0.311</v>
      </c>
      <c r="AC17" s="22">
        <v>0</v>
      </c>
      <c r="AD17" s="22">
        <v>0.32500000000000001</v>
      </c>
      <c r="AE17" s="17">
        <f t="shared" si="1"/>
        <v>1.7459999999999998</v>
      </c>
      <c r="AF17" s="22">
        <v>0</v>
      </c>
      <c r="AG17" s="22">
        <v>0.28299999999999997</v>
      </c>
      <c r="AH17" s="22">
        <v>0</v>
      </c>
    </row>
    <row r="18" spans="2:34" ht="14.25">
      <c r="B18" s="7" t="s">
        <v>18</v>
      </c>
      <c r="C18" s="7" t="s">
        <v>47</v>
      </c>
      <c r="D18" s="7" t="s">
        <v>48</v>
      </c>
      <c r="E18" s="14" t="s">
        <v>4</v>
      </c>
      <c r="F18" s="8">
        <v>1.4275</v>
      </c>
      <c r="G18" s="8">
        <v>1.4275</v>
      </c>
      <c r="H18" s="8">
        <v>1.4275</v>
      </c>
      <c r="I18" s="8">
        <v>1.4275</v>
      </c>
      <c r="J18" s="8">
        <v>1.4275</v>
      </c>
      <c r="K18" s="8">
        <v>1.4275</v>
      </c>
      <c r="L18" s="8">
        <v>1.4275</v>
      </c>
      <c r="M18" s="8">
        <v>1.4275</v>
      </c>
      <c r="N18" s="8">
        <v>1.4275</v>
      </c>
      <c r="O18" s="8">
        <v>1.4275</v>
      </c>
      <c r="P18" s="8">
        <v>1.4275</v>
      </c>
      <c r="Q18" s="8">
        <v>1.4275</v>
      </c>
      <c r="R18" s="17">
        <f t="shared" si="0"/>
        <v>17.13</v>
      </c>
      <c r="S18" s="22">
        <v>0</v>
      </c>
      <c r="T18" s="22">
        <v>3.0409999999999999</v>
      </c>
      <c r="U18" s="22">
        <v>0</v>
      </c>
      <c r="V18" s="22">
        <v>4.1929999999999996</v>
      </c>
      <c r="W18" s="22">
        <v>0</v>
      </c>
      <c r="X18" s="22">
        <v>2.569</v>
      </c>
      <c r="Y18" s="22">
        <v>0</v>
      </c>
      <c r="Z18" s="22">
        <v>1.843</v>
      </c>
      <c r="AA18" s="22">
        <v>0</v>
      </c>
      <c r="AB18" s="22">
        <v>2.6419999999999999</v>
      </c>
      <c r="AC18" s="22">
        <v>0</v>
      </c>
      <c r="AD18" s="22">
        <v>5.9710000000000001</v>
      </c>
      <c r="AE18" s="17">
        <f t="shared" si="1"/>
        <v>20.259</v>
      </c>
      <c r="AF18" s="22">
        <v>0</v>
      </c>
      <c r="AG18" s="22">
        <v>5.5419999999999998</v>
      </c>
      <c r="AH18" s="22">
        <v>0</v>
      </c>
    </row>
    <row r="19" spans="2:34" ht="14.25">
      <c r="B19" s="9" t="s">
        <v>18</v>
      </c>
      <c r="C19" s="9" t="s">
        <v>49</v>
      </c>
      <c r="D19" s="9" t="s">
        <v>50</v>
      </c>
      <c r="E19" s="15" t="s">
        <v>4</v>
      </c>
      <c r="F19" s="18">
        <v>3.8580000000000001</v>
      </c>
      <c r="G19" s="18">
        <v>3.8580000000000001</v>
      </c>
      <c r="H19" s="18">
        <v>3.8580000000000001</v>
      </c>
      <c r="I19" s="18">
        <v>3.8580000000000001</v>
      </c>
      <c r="J19" s="18">
        <v>3.8580000000000001</v>
      </c>
      <c r="K19" s="18">
        <v>3.8580000000000001</v>
      </c>
      <c r="L19" s="18">
        <v>3.8580000000000001</v>
      </c>
      <c r="M19" s="18">
        <v>3.8580000000000001</v>
      </c>
      <c r="N19" s="18">
        <v>3.8580000000000001</v>
      </c>
      <c r="O19" s="18">
        <v>3.8580000000000001</v>
      </c>
      <c r="P19" s="18">
        <v>3.8580000000000001</v>
      </c>
      <c r="Q19" s="18">
        <v>3.8580000000000001</v>
      </c>
      <c r="R19" s="17">
        <f t="shared" si="0"/>
        <v>46.295999999999992</v>
      </c>
      <c r="S19" s="22">
        <v>0</v>
      </c>
      <c r="T19" s="22">
        <v>7.0739999999999998</v>
      </c>
      <c r="U19" s="22">
        <v>0</v>
      </c>
      <c r="V19" s="22">
        <v>4.5549999999999997</v>
      </c>
      <c r="W19" s="22">
        <v>0</v>
      </c>
      <c r="X19" s="22">
        <v>7.0890000000000004</v>
      </c>
      <c r="Y19" s="22">
        <v>0</v>
      </c>
      <c r="Z19" s="22">
        <v>6.8159999999999998</v>
      </c>
      <c r="AA19" s="22">
        <v>0</v>
      </c>
      <c r="AB19" s="22">
        <v>7.399</v>
      </c>
      <c r="AC19" s="22">
        <v>0</v>
      </c>
      <c r="AD19" s="22">
        <v>9.6430000000000007</v>
      </c>
      <c r="AE19" s="17">
        <f t="shared" si="1"/>
        <v>42.576000000000001</v>
      </c>
      <c r="AF19" s="22">
        <v>0</v>
      </c>
      <c r="AG19" s="22">
        <v>6.2229999999999999</v>
      </c>
      <c r="AH19" s="22">
        <v>0</v>
      </c>
    </row>
    <row r="20" spans="2:34" ht="14.25">
      <c r="B20" s="7" t="s">
        <v>18</v>
      </c>
      <c r="C20" s="7" t="s">
        <v>51</v>
      </c>
      <c r="D20" s="30" t="s">
        <v>101</v>
      </c>
      <c r="E20" s="14" t="s">
        <v>4</v>
      </c>
      <c r="F20" s="8">
        <v>0.75</v>
      </c>
      <c r="G20" s="8">
        <v>0.75</v>
      </c>
      <c r="H20" s="8">
        <v>0.75</v>
      </c>
      <c r="I20" s="8">
        <v>0.75</v>
      </c>
      <c r="J20" s="8">
        <v>0.75</v>
      </c>
      <c r="K20" s="8">
        <v>0.75</v>
      </c>
      <c r="L20" s="8">
        <v>0.75</v>
      </c>
      <c r="M20" s="8">
        <v>0.75</v>
      </c>
      <c r="N20" s="8">
        <v>0.75</v>
      </c>
      <c r="O20" s="8">
        <v>0.75</v>
      </c>
      <c r="P20" s="8">
        <v>0.75</v>
      </c>
      <c r="Q20" s="8">
        <v>0.75</v>
      </c>
      <c r="R20" s="17">
        <f t="shared" si="0"/>
        <v>9</v>
      </c>
      <c r="S20" s="22">
        <v>1.992</v>
      </c>
      <c r="T20" s="22">
        <v>0</v>
      </c>
      <c r="U20" s="22">
        <v>0</v>
      </c>
      <c r="V20" s="22">
        <v>2.56</v>
      </c>
      <c r="W20" s="22">
        <v>0</v>
      </c>
      <c r="X20" s="22">
        <v>2.3479999999999999</v>
      </c>
      <c r="Y20" s="22">
        <v>0</v>
      </c>
      <c r="Z20" s="22">
        <v>1.5469999999999999</v>
      </c>
      <c r="AA20" s="22">
        <v>0</v>
      </c>
      <c r="AB20" s="22">
        <v>1.393</v>
      </c>
      <c r="AC20" s="22">
        <v>0</v>
      </c>
      <c r="AD20" s="22">
        <v>2.91</v>
      </c>
      <c r="AE20" s="17">
        <f t="shared" si="1"/>
        <v>12.75</v>
      </c>
      <c r="AF20" s="22">
        <v>0</v>
      </c>
      <c r="AG20" s="22">
        <v>1.748</v>
      </c>
      <c r="AH20" s="22">
        <v>0</v>
      </c>
    </row>
    <row r="21" spans="2:34" s="38" customFormat="1" ht="14.25">
      <c r="B21" s="44"/>
      <c r="C21" s="44"/>
      <c r="D21" s="45"/>
      <c r="E21" s="46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50"/>
      <c r="AF21" s="49"/>
      <c r="AG21" s="49"/>
      <c r="AH21" s="49"/>
    </row>
    <row r="22" spans="2:34" ht="14.25">
      <c r="B22" s="9" t="s">
        <v>52</v>
      </c>
      <c r="C22" s="9" t="s">
        <v>53</v>
      </c>
      <c r="D22" s="25">
        <v>83000249</v>
      </c>
      <c r="E22" s="15" t="s">
        <v>54</v>
      </c>
      <c r="F22" s="18">
        <v>66.63</v>
      </c>
      <c r="G22" s="18">
        <v>62.411999999999999</v>
      </c>
      <c r="H22" s="18">
        <v>59.91</v>
      </c>
      <c r="I22" s="18">
        <v>56.718999999999994</v>
      </c>
      <c r="J22" s="18">
        <v>59.838000000000001</v>
      </c>
      <c r="K22" s="18">
        <v>57.645000000000003</v>
      </c>
      <c r="L22" s="18">
        <v>60.747</v>
      </c>
      <c r="M22" s="18">
        <v>59.932000000000002</v>
      </c>
      <c r="N22" s="18">
        <v>57.802</v>
      </c>
      <c r="O22" s="18">
        <v>58.350999999999999</v>
      </c>
      <c r="P22" s="18">
        <v>58.225999999999999</v>
      </c>
      <c r="Q22" s="18">
        <v>65.588999999999999</v>
      </c>
      <c r="R22" s="17">
        <f t="shared" si="0"/>
        <v>723.80099999999993</v>
      </c>
      <c r="S22" s="22">
        <v>66.063999999999993</v>
      </c>
      <c r="T22" s="22">
        <v>52.548999999999999</v>
      </c>
      <c r="U22" s="22">
        <v>53.661999999999999</v>
      </c>
      <c r="V22" s="22">
        <v>51.201000000000001</v>
      </c>
      <c r="W22" s="22">
        <v>54.241</v>
      </c>
      <c r="X22" s="22">
        <v>53.286000000000001</v>
      </c>
      <c r="Y22" s="22">
        <v>55.695</v>
      </c>
      <c r="Z22" s="22">
        <v>59.064</v>
      </c>
      <c r="AA22" s="22">
        <v>56.466000000000001</v>
      </c>
      <c r="AB22" s="22">
        <v>55.381999999999998</v>
      </c>
      <c r="AC22" s="22">
        <v>52.375</v>
      </c>
      <c r="AD22" s="22">
        <v>54.759</v>
      </c>
      <c r="AE22" s="17">
        <f t="shared" si="1"/>
        <v>664.74400000000003</v>
      </c>
      <c r="AF22" s="22">
        <v>53.561999999999998</v>
      </c>
      <c r="AG22" s="22">
        <v>47.673999999999999</v>
      </c>
      <c r="AH22" s="22">
        <v>52.024999999999999</v>
      </c>
    </row>
    <row r="23" spans="2:34" ht="14.25">
      <c r="B23" s="7" t="s">
        <v>52</v>
      </c>
      <c r="C23" s="7" t="s">
        <v>55</v>
      </c>
      <c r="D23" s="26">
        <v>83000343</v>
      </c>
      <c r="E23" s="14" t="s">
        <v>54</v>
      </c>
      <c r="F23" s="8">
        <v>88.64</v>
      </c>
      <c r="G23" s="8">
        <v>78.662000000000006</v>
      </c>
      <c r="H23" s="8">
        <v>64.197000000000003</v>
      </c>
      <c r="I23" s="8">
        <v>82.245999999999995</v>
      </c>
      <c r="J23" s="8">
        <v>81.793999999999997</v>
      </c>
      <c r="K23" s="8">
        <v>77.885000000000005</v>
      </c>
      <c r="L23" s="8">
        <v>83.417000000000002</v>
      </c>
      <c r="M23" s="8">
        <v>80.313000000000002</v>
      </c>
      <c r="N23" s="8">
        <v>71.747</v>
      </c>
      <c r="O23" s="8">
        <v>74.021999999999991</v>
      </c>
      <c r="P23" s="8">
        <v>75.683999999999997</v>
      </c>
      <c r="Q23" s="8">
        <v>79.957999999999998</v>
      </c>
      <c r="R23" s="17">
        <f t="shared" si="0"/>
        <v>938.56499999999994</v>
      </c>
      <c r="S23" s="22">
        <v>77.063999999999993</v>
      </c>
      <c r="T23" s="22">
        <v>55.725000000000001</v>
      </c>
      <c r="U23" s="22">
        <v>78.28</v>
      </c>
      <c r="V23" s="22">
        <v>75.106999999999999</v>
      </c>
      <c r="W23" s="22">
        <v>74.600999999999999</v>
      </c>
      <c r="X23" s="22">
        <v>72.341999999999999</v>
      </c>
      <c r="Y23" s="22">
        <v>74.399000000000001</v>
      </c>
      <c r="Z23" s="22">
        <v>72.016999999999996</v>
      </c>
      <c r="AA23" s="22">
        <v>72.382000000000005</v>
      </c>
      <c r="AB23" s="22">
        <v>73.905000000000001</v>
      </c>
      <c r="AC23" s="22">
        <v>74.466999999999999</v>
      </c>
      <c r="AD23" s="22">
        <v>75.733999999999995</v>
      </c>
      <c r="AE23" s="17">
        <f t="shared" si="1"/>
        <v>876.02299999999991</v>
      </c>
      <c r="AF23" s="22">
        <v>77.338999999999999</v>
      </c>
      <c r="AG23" s="22">
        <v>70.64</v>
      </c>
      <c r="AH23" s="22">
        <v>55.46</v>
      </c>
    </row>
    <row r="24" spans="2:34" ht="14.25">
      <c r="B24" s="9" t="s">
        <v>52</v>
      </c>
      <c r="C24" s="9" t="s">
        <v>56</v>
      </c>
      <c r="D24" s="25">
        <v>83000954</v>
      </c>
      <c r="E24" s="15" t="s">
        <v>54</v>
      </c>
      <c r="F24" s="18">
        <v>9.2409999999999997</v>
      </c>
      <c r="G24" s="18">
        <v>7.4730000000000008</v>
      </c>
      <c r="H24" s="18">
        <v>7.4300000000000006</v>
      </c>
      <c r="I24" s="18">
        <v>7.1470000000000002</v>
      </c>
      <c r="J24" s="18">
        <v>7.8020000000000005</v>
      </c>
      <c r="K24" s="18">
        <v>7.5439999999999996</v>
      </c>
      <c r="L24" s="18">
        <v>8.51</v>
      </c>
      <c r="M24" s="18">
        <v>7.9589999999999996</v>
      </c>
      <c r="N24" s="18">
        <v>7.0330000000000004</v>
      </c>
      <c r="O24" s="18">
        <v>7.0949999999999998</v>
      </c>
      <c r="P24" s="18">
        <v>6.9430000000000005</v>
      </c>
      <c r="Q24" s="18">
        <v>7.6440000000000001</v>
      </c>
      <c r="R24" s="17">
        <f t="shared" si="0"/>
        <v>91.820999999999998</v>
      </c>
      <c r="S24" s="22">
        <v>7.9480000000000004</v>
      </c>
      <c r="T24" s="22">
        <v>7.4909999999999997</v>
      </c>
      <c r="U24" s="22">
        <v>7.6059999999999999</v>
      </c>
      <c r="V24" s="22">
        <v>6.8540000000000001</v>
      </c>
      <c r="W24" s="22">
        <v>6.2119999999999997</v>
      </c>
      <c r="X24" s="22">
        <v>6.766</v>
      </c>
      <c r="Y24" s="22">
        <v>7.7610000000000001</v>
      </c>
      <c r="Z24" s="22">
        <v>7.6189999999999998</v>
      </c>
      <c r="AA24" s="22">
        <v>6.9930000000000003</v>
      </c>
      <c r="AB24" s="22">
        <v>7.601</v>
      </c>
      <c r="AC24" s="22">
        <v>7.4189999999999996</v>
      </c>
      <c r="AD24" s="22">
        <v>8.1720000000000006</v>
      </c>
      <c r="AE24" s="17">
        <f t="shared" si="1"/>
        <v>88.441999999999993</v>
      </c>
      <c r="AF24" s="22">
        <v>7.89</v>
      </c>
      <c r="AG24" s="22">
        <v>7.7009999999999996</v>
      </c>
      <c r="AH24" s="22">
        <v>7.6970000000000001</v>
      </c>
    </row>
    <row r="25" spans="2:34" ht="14.25">
      <c r="B25" s="7" t="s">
        <v>52</v>
      </c>
      <c r="C25" s="7" t="s">
        <v>103</v>
      </c>
      <c r="D25" s="26">
        <v>83000313</v>
      </c>
      <c r="E25" s="14" t="s">
        <v>54</v>
      </c>
      <c r="F25" s="8">
        <v>14.04</v>
      </c>
      <c r="G25" s="8">
        <v>13.44</v>
      </c>
      <c r="H25" s="8">
        <v>13.969000000000001</v>
      </c>
      <c r="I25" s="8">
        <v>1.2490000000000001</v>
      </c>
      <c r="J25" s="8">
        <v>11.39</v>
      </c>
      <c r="K25" s="8">
        <v>11.702</v>
      </c>
      <c r="L25" s="8">
        <v>12.157</v>
      </c>
      <c r="M25" s="8">
        <v>12.059999999999999</v>
      </c>
      <c r="N25" s="8">
        <v>11.943999999999999</v>
      </c>
      <c r="O25" s="8">
        <v>13.152000000000001</v>
      </c>
      <c r="P25" s="8">
        <v>12.562000000000001</v>
      </c>
      <c r="Q25" s="8">
        <v>12.207000000000001</v>
      </c>
      <c r="R25" s="17">
        <f t="shared" si="0"/>
        <v>139.87200000000001</v>
      </c>
      <c r="S25" s="22">
        <v>12.581</v>
      </c>
      <c r="T25" s="22">
        <v>10.569000000000001</v>
      </c>
      <c r="U25" s="22">
        <v>11.244999999999999</v>
      </c>
      <c r="V25" s="22">
        <v>9.7449999999999992</v>
      </c>
      <c r="W25" s="22">
        <v>9.2349999999999994</v>
      </c>
      <c r="X25" s="22">
        <v>8.8049999999999997</v>
      </c>
      <c r="Y25" s="22">
        <v>9.923</v>
      </c>
      <c r="Z25" s="22">
        <v>10.33</v>
      </c>
      <c r="AA25" s="22">
        <v>10.749000000000001</v>
      </c>
      <c r="AB25" s="22">
        <v>11.032</v>
      </c>
      <c r="AC25" s="22">
        <v>11.103999999999999</v>
      </c>
      <c r="AD25" s="22">
        <v>10.722</v>
      </c>
      <c r="AE25" s="17">
        <f t="shared" si="1"/>
        <v>126.03999999999998</v>
      </c>
      <c r="AF25" s="22">
        <v>11.766999999999999</v>
      </c>
      <c r="AG25" s="22">
        <v>9.86</v>
      </c>
      <c r="AH25" s="22">
        <v>10.356</v>
      </c>
    </row>
    <row r="26" spans="2:34" ht="14.25">
      <c r="B26" s="9" t="s">
        <v>52</v>
      </c>
      <c r="C26" s="9" t="s">
        <v>104</v>
      </c>
      <c r="D26" s="25">
        <v>83000434</v>
      </c>
      <c r="E26" s="15" t="s">
        <v>57</v>
      </c>
      <c r="F26" s="18">
        <v>3.8109999999999999</v>
      </c>
      <c r="G26" s="18">
        <v>3.4960000000000004</v>
      </c>
      <c r="H26" s="18">
        <v>3.5329999999999999</v>
      </c>
      <c r="I26" s="18">
        <v>2.6219999999999999</v>
      </c>
      <c r="J26" s="18">
        <v>2.6379999999999999</v>
      </c>
      <c r="K26" s="18">
        <v>2.448</v>
      </c>
      <c r="L26" s="18">
        <v>2.65</v>
      </c>
      <c r="M26" s="18">
        <v>2.589</v>
      </c>
      <c r="N26" s="18">
        <v>2.5009999999999999</v>
      </c>
      <c r="O26" s="18">
        <v>2.9480000000000004</v>
      </c>
      <c r="P26" s="18">
        <v>3.1120000000000001</v>
      </c>
      <c r="Q26" s="18">
        <v>2.7409999999999997</v>
      </c>
      <c r="R26" s="17">
        <f t="shared" si="0"/>
        <v>35.088999999999999</v>
      </c>
      <c r="S26" s="22">
        <v>3.5059999999999998</v>
      </c>
      <c r="T26" s="22">
        <v>3.371</v>
      </c>
      <c r="U26" s="22">
        <v>3.4860000000000002</v>
      </c>
      <c r="V26" s="22">
        <v>2.7050000000000001</v>
      </c>
      <c r="W26" s="22">
        <v>2.7490000000000001</v>
      </c>
      <c r="X26" s="22">
        <v>2.6989999999999998</v>
      </c>
      <c r="Y26" s="22">
        <v>3.1789999999999998</v>
      </c>
      <c r="Z26" s="22">
        <v>3.2360000000000002</v>
      </c>
      <c r="AA26" s="22">
        <v>3.6920000000000002</v>
      </c>
      <c r="AB26" s="22">
        <v>3.84</v>
      </c>
      <c r="AC26" s="22">
        <v>3.8519999999999999</v>
      </c>
      <c r="AD26" s="22">
        <v>3.194</v>
      </c>
      <c r="AE26" s="17">
        <f t="shared" si="1"/>
        <v>39.508999999999993</v>
      </c>
      <c r="AF26" s="22">
        <v>4.0540000000000003</v>
      </c>
      <c r="AG26" s="22">
        <v>2.569</v>
      </c>
      <c r="AH26" s="22">
        <v>3.113</v>
      </c>
    </row>
    <row r="27" spans="2:34" ht="14.25">
      <c r="B27" s="7" t="s">
        <v>52</v>
      </c>
      <c r="C27" s="7" t="s">
        <v>58</v>
      </c>
      <c r="D27" s="26">
        <v>83000224</v>
      </c>
      <c r="E27" s="14" t="s">
        <v>54</v>
      </c>
      <c r="F27" s="8">
        <v>24.817</v>
      </c>
      <c r="G27" s="8">
        <v>26.442</v>
      </c>
      <c r="H27" s="8">
        <v>25.032</v>
      </c>
      <c r="I27" s="8">
        <v>23.664999999999999</v>
      </c>
      <c r="J27" s="8">
        <v>22.356000000000002</v>
      </c>
      <c r="K27" s="8">
        <v>21.376000000000001</v>
      </c>
      <c r="L27" s="8">
        <v>21.064</v>
      </c>
      <c r="M27" s="8">
        <v>21.727</v>
      </c>
      <c r="N27" s="8">
        <v>21.521000000000001</v>
      </c>
      <c r="O27" s="8">
        <v>23.544</v>
      </c>
      <c r="P27" s="8">
        <v>22.725000000000001</v>
      </c>
      <c r="Q27" s="8">
        <v>23.904000000000003</v>
      </c>
      <c r="R27" s="17">
        <f t="shared" si="0"/>
        <v>278.173</v>
      </c>
      <c r="S27" s="22">
        <v>25.835999999999999</v>
      </c>
      <c r="T27" s="22">
        <v>22.722999999999999</v>
      </c>
      <c r="U27" s="22">
        <v>24.465</v>
      </c>
      <c r="V27" s="22">
        <v>22.193999999999999</v>
      </c>
      <c r="W27" s="22">
        <v>21.911999999999999</v>
      </c>
      <c r="X27" s="22">
        <v>20.951000000000001</v>
      </c>
      <c r="Y27" s="22">
        <v>21.091999999999999</v>
      </c>
      <c r="Z27" s="22">
        <v>20.021999999999998</v>
      </c>
      <c r="AA27" s="22">
        <v>20.747</v>
      </c>
      <c r="AB27" s="22">
        <v>23.126000000000001</v>
      </c>
      <c r="AC27" s="22">
        <v>22.879000000000001</v>
      </c>
      <c r="AD27" s="22">
        <v>21.02</v>
      </c>
      <c r="AE27" s="17">
        <f t="shared" si="1"/>
        <v>266.96699999999998</v>
      </c>
      <c r="AF27" s="22">
        <v>21.951000000000001</v>
      </c>
      <c r="AG27" s="22">
        <v>18.585000000000001</v>
      </c>
      <c r="AH27" s="22">
        <v>21.555</v>
      </c>
    </row>
    <row r="28" spans="2:34" ht="14.25">
      <c r="B28" s="9" t="s">
        <v>52</v>
      </c>
      <c r="C28" s="9" t="s">
        <v>59</v>
      </c>
      <c r="D28" s="25">
        <v>83000357</v>
      </c>
      <c r="E28" s="15" t="s">
        <v>54</v>
      </c>
      <c r="F28" s="18">
        <v>28.29</v>
      </c>
      <c r="G28" s="18">
        <v>28.074999999999999</v>
      </c>
      <c r="H28" s="18">
        <v>25.794</v>
      </c>
      <c r="I28" s="18">
        <v>23.119999999999997</v>
      </c>
      <c r="J28" s="18">
        <v>29.274000000000001</v>
      </c>
      <c r="K28" s="18">
        <v>31.088000000000001</v>
      </c>
      <c r="L28" s="18">
        <v>35.305</v>
      </c>
      <c r="M28" s="18">
        <v>33.972999999999999</v>
      </c>
      <c r="N28" s="18">
        <v>30.902000000000001</v>
      </c>
      <c r="O28" s="18">
        <v>29.341999999999999</v>
      </c>
      <c r="P28" s="18">
        <v>27.335000000000001</v>
      </c>
      <c r="Q28" s="18">
        <v>29.363</v>
      </c>
      <c r="R28" s="17">
        <f t="shared" si="0"/>
        <v>351.86099999999993</v>
      </c>
      <c r="S28" s="22">
        <v>30.548999999999999</v>
      </c>
      <c r="T28" s="22">
        <v>26.649000000000001</v>
      </c>
      <c r="U28" s="22">
        <v>28.292000000000002</v>
      </c>
      <c r="V28" s="22">
        <v>27.931000000000001</v>
      </c>
      <c r="W28" s="22">
        <v>28.428999999999998</v>
      </c>
      <c r="X28" s="22">
        <v>29.713000000000001</v>
      </c>
      <c r="Y28" s="22">
        <v>34.445999999999998</v>
      </c>
      <c r="Z28" s="22">
        <v>36.988999999999997</v>
      </c>
      <c r="AA28" s="22">
        <v>30.027999999999999</v>
      </c>
      <c r="AB28" s="22">
        <v>28.978000000000002</v>
      </c>
      <c r="AC28" s="22">
        <v>30.106000000000002</v>
      </c>
      <c r="AD28" s="22">
        <v>29.898</v>
      </c>
      <c r="AE28" s="17">
        <f t="shared" si="1"/>
        <v>362.00800000000004</v>
      </c>
      <c r="AF28" s="22">
        <v>29.484999999999999</v>
      </c>
      <c r="AG28" s="22">
        <v>27.135000000000002</v>
      </c>
      <c r="AH28" s="22">
        <v>28.088999999999999</v>
      </c>
    </row>
    <row r="29" spans="2:34" s="38" customFormat="1" ht="14.25">
      <c r="B29" s="32"/>
      <c r="C29" s="32"/>
      <c r="D29" s="33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6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6"/>
      <c r="AF29" s="37"/>
      <c r="AG29" s="37"/>
      <c r="AH29" s="37"/>
    </row>
    <row r="30" spans="2:34" ht="14.25">
      <c r="B30" s="9" t="s">
        <v>60</v>
      </c>
      <c r="C30" s="9" t="s">
        <v>2</v>
      </c>
      <c r="D30" s="9" t="s">
        <v>3</v>
      </c>
      <c r="E30" s="15" t="s">
        <v>4</v>
      </c>
      <c r="F30" s="18">
        <v>1.9890000000000001</v>
      </c>
      <c r="G30" s="18">
        <v>2.9060000000000001</v>
      </c>
      <c r="H30" s="18">
        <v>2.605</v>
      </c>
      <c r="I30" s="18">
        <v>2.399</v>
      </c>
      <c r="J30" s="18">
        <v>2.3759999999999999</v>
      </c>
      <c r="K30" s="18">
        <v>2.3530000000000002</v>
      </c>
      <c r="L30" s="18">
        <v>2.246</v>
      </c>
      <c r="M30" s="18">
        <v>3.2029999999999998</v>
      </c>
      <c r="N30" s="18">
        <v>2.7170000000000001</v>
      </c>
      <c r="O30" s="18">
        <v>6.2670000000000003</v>
      </c>
      <c r="P30" s="18">
        <v>3.6509999999999998</v>
      </c>
      <c r="Q30" s="18">
        <v>4.085</v>
      </c>
      <c r="R30" s="17">
        <f>SUM(F30:Q30)</f>
        <v>36.796999999999997</v>
      </c>
      <c r="S30" s="22">
        <v>3.12</v>
      </c>
      <c r="T30" s="22">
        <v>3.05</v>
      </c>
      <c r="U30" s="22">
        <v>4.5860000000000003</v>
      </c>
      <c r="V30" s="22">
        <v>3.3410000000000002</v>
      </c>
      <c r="W30" s="22">
        <v>3.5870000000000002</v>
      </c>
      <c r="X30" s="22">
        <v>5.1100000000000003</v>
      </c>
      <c r="Y30" s="22">
        <v>4.2960000000000003</v>
      </c>
      <c r="Z30" s="22">
        <v>3</v>
      </c>
      <c r="AA30" s="22">
        <v>3.8130000000000002</v>
      </c>
      <c r="AB30" s="22">
        <v>2.6960000000000002</v>
      </c>
      <c r="AC30" s="22">
        <v>3.9279999999999999</v>
      </c>
      <c r="AD30" s="22">
        <v>2.4569999999999999</v>
      </c>
      <c r="AE30" s="17">
        <f t="shared" si="1"/>
        <v>42.983999999999995</v>
      </c>
      <c r="AF30" s="22"/>
      <c r="AG30" s="22"/>
      <c r="AH30" s="22"/>
    </row>
    <row r="31" spans="2:34" ht="14.25">
      <c r="B31" s="7" t="s">
        <v>60</v>
      </c>
      <c r="C31" s="24" t="s">
        <v>5</v>
      </c>
      <c r="D31" s="10" t="s">
        <v>6</v>
      </c>
      <c r="E31" s="23" t="s">
        <v>1</v>
      </c>
      <c r="F31" s="8">
        <v>45.643000000000001</v>
      </c>
      <c r="G31" s="8">
        <v>46.942</v>
      </c>
      <c r="H31" s="8">
        <v>53.442999999999998</v>
      </c>
      <c r="I31" s="8">
        <v>55.05</v>
      </c>
      <c r="J31" s="8">
        <v>62.737000000000002</v>
      </c>
      <c r="K31" s="8">
        <v>68.545000000000002</v>
      </c>
      <c r="L31" s="8">
        <v>77.231999999999999</v>
      </c>
      <c r="M31" s="8">
        <v>78.638000000000005</v>
      </c>
      <c r="N31" s="8">
        <v>66.484999999999999</v>
      </c>
      <c r="O31" s="8">
        <v>59.518999999999998</v>
      </c>
      <c r="P31" s="8">
        <v>55.451000000000001</v>
      </c>
      <c r="Q31" s="8">
        <v>57.511000000000003</v>
      </c>
      <c r="R31" s="17">
        <f t="shared" si="0"/>
        <v>727.19600000000014</v>
      </c>
      <c r="S31" s="22">
        <v>55.463000000000001</v>
      </c>
      <c r="T31" s="22">
        <v>49.12</v>
      </c>
      <c r="U31" s="22">
        <v>60.2</v>
      </c>
      <c r="V31" s="22">
        <v>57.601999999999997</v>
      </c>
      <c r="W31" s="22">
        <v>60.652999999999999</v>
      </c>
      <c r="X31" s="22">
        <v>60.555999999999997</v>
      </c>
      <c r="Y31" s="22">
        <v>65.108000000000004</v>
      </c>
      <c r="Z31" s="22">
        <v>70.093000000000004</v>
      </c>
      <c r="AA31" s="22">
        <v>58.811999999999998</v>
      </c>
      <c r="AB31" s="22">
        <v>57.463999999999999</v>
      </c>
      <c r="AC31" s="22">
        <v>58.594999999999999</v>
      </c>
      <c r="AD31" s="22">
        <v>61.402999999999999</v>
      </c>
      <c r="AE31" s="17">
        <f t="shared" si="1"/>
        <v>715.06899999999996</v>
      </c>
      <c r="AF31" s="22"/>
      <c r="AG31" s="22"/>
      <c r="AH31" s="22"/>
    </row>
    <row r="32" spans="2:34" ht="14.25">
      <c r="B32" s="9" t="s">
        <v>60</v>
      </c>
      <c r="C32" s="9" t="s">
        <v>7</v>
      </c>
      <c r="D32" s="9" t="s">
        <v>8</v>
      </c>
      <c r="E32" s="15" t="s">
        <v>4</v>
      </c>
      <c r="F32" s="18">
        <v>0.107</v>
      </c>
      <c r="G32" s="18">
        <v>7.0000000000000007E-2</v>
      </c>
      <c r="H32" s="18">
        <v>0.66</v>
      </c>
      <c r="I32" s="18">
        <v>6</v>
      </c>
      <c r="J32" s="18">
        <v>4.05</v>
      </c>
      <c r="K32" s="18">
        <v>0.29699999999999999</v>
      </c>
      <c r="L32" s="18">
        <v>5.8000000000000003E-2</v>
      </c>
      <c r="M32" s="18">
        <v>4.2999999999999997E-2</v>
      </c>
      <c r="N32" s="18">
        <v>5.5E-2</v>
      </c>
      <c r="O32" s="18">
        <v>7.0110000000000001</v>
      </c>
      <c r="P32" s="18">
        <v>1.3440000000000001</v>
      </c>
      <c r="Q32" s="18">
        <v>0.34899999999999998</v>
      </c>
      <c r="R32" s="17">
        <f t="shared" si="0"/>
        <v>20.044</v>
      </c>
      <c r="S32" s="22">
        <v>0.65</v>
      </c>
      <c r="T32" s="22">
        <v>0.182</v>
      </c>
      <c r="U32" s="22">
        <v>0.307</v>
      </c>
      <c r="V32" s="22">
        <v>0.27800000000000002</v>
      </c>
      <c r="W32" s="22">
        <v>0.34339999999999998</v>
      </c>
      <c r="X32" s="22">
        <v>4.74</v>
      </c>
      <c r="Y32" s="22">
        <v>1.923</v>
      </c>
      <c r="Z32" s="22">
        <v>1.712</v>
      </c>
      <c r="AA32" s="22">
        <v>2.4220000000000002</v>
      </c>
      <c r="AB32" s="22">
        <v>0</v>
      </c>
      <c r="AC32" s="22">
        <v>6.3E-2</v>
      </c>
      <c r="AD32" s="22">
        <v>2.5000000000000001E-2</v>
      </c>
      <c r="AE32" s="17">
        <f t="shared" si="1"/>
        <v>12.645400000000002</v>
      </c>
      <c r="AF32" s="22"/>
      <c r="AG32" s="22"/>
      <c r="AH32" s="22"/>
    </row>
    <row r="33" spans="2:34" ht="14.25">
      <c r="B33" s="7" t="s">
        <v>60</v>
      </c>
      <c r="C33" s="11" t="s">
        <v>105</v>
      </c>
      <c r="D33" s="10" t="s">
        <v>9</v>
      </c>
      <c r="E33" s="23" t="s">
        <v>1</v>
      </c>
      <c r="F33" s="8">
        <v>29.015000000000001</v>
      </c>
      <c r="G33" s="8">
        <v>28.1</v>
      </c>
      <c r="H33" s="8">
        <v>22.86</v>
      </c>
      <c r="I33" s="8">
        <v>18.651</v>
      </c>
      <c r="J33" s="8">
        <v>23.768999999999998</v>
      </c>
      <c r="K33" s="8">
        <v>29.821999999999999</v>
      </c>
      <c r="L33" s="8">
        <v>36.761000000000003</v>
      </c>
      <c r="M33" s="8">
        <v>32.323</v>
      </c>
      <c r="N33" s="8">
        <v>34.594999999999999</v>
      </c>
      <c r="O33" s="8">
        <v>47.851999999999997</v>
      </c>
      <c r="P33" s="8">
        <v>46.063000000000002</v>
      </c>
      <c r="Q33" s="8">
        <v>41.746000000000002</v>
      </c>
      <c r="R33" s="17">
        <f t="shared" si="0"/>
        <v>391.55699999999996</v>
      </c>
      <c r="S33" s="22">
        <v>44.95</v>
      </c>
      <c r="T33" s="22">
        <v>41.573999999999998</v>
      </c>
      <c r="U33" s="22">
        <v>44.81</v>
      </c>
      <c r="V33" s="22">
        <v>40.978999999999999</v>
      </c>
      <c r="W33" s="22">
        <v>43.819000000000003</v>
      </c>
      <c r="X33" s="22">
        <v>39.14</v>
      </c>
      <c r="Y33" s="22">
        <v>40.402999999999999</v>
      </c>
      <c r="Z33" s="22">
        <v>49.101999999999997</v>
      </c>
      <c r="AA33" s="22">
        <v>46.273000000000003</v>
      </c>
      <c r="AB33" s="22">
        <v>41.103999999999999</v>
      </c>
      <c r="AC33" s="22">
        <v>45.722999999999999</v>
      </c>
      <c r="AD33" s="22">
        <v>42.875999999999998</v>
      </c>
      <c r="AE33" s="17">
        <f t="shared" si="1"/>
        <v>520.75300000000004</v>
      </c>
      <c r="AF33" s="22"/>
      <c r="AG33" s="22"/>
      <c r="AH33" s="22"/>
    </row>
    <row r="34" spans="2:34" ht="14.25">
      <c r="B34" s="9" t="s">
        <v>60</v>
      </c>
      <c r="C34" s="9" t="s">
        <v>10</v>
      </c>
      <c r="D34" s="9" t="s">
        <v>0</v>
      </c>
      <c r="E34" s="15" t="s">
        <v>1</v>
      </c>
      <c r="F34" s="18">
        <v>4.6870000000000003</v>
      </c>
      <c r="G34" s="18">
        <v>1.8220000000000001</v>
      </c>
      <c r="H34" s="18">
        <v>3.0830000000000002</v>
      </c>
      <c r="I34" s="18">
        <v>1.9970000000000001</v>
      </c>
      <c r="J34" s="18">
        <v>1.9390000000000001</v>
      </c>
      <c r="K34" s="18">
        <v>1.9970000000000001</v>
      </c>
      <c r="L34" s="18">
        <v>1.75</v>
      </c>
      <c r="M34" s="18">
        <v>1.97</v>
      </c>
      <c r="N34" s="18">
        <v>2.5459999999999998</v>
      </c>
      <c r="O34" s="18">
        <v>3.0859999999999999</v>
      </c>
      <c r="P34" s="18">
        <v>2.7719999999999998</v>
      </c>
      <c r="Q34" s="18">
        <v>2.8479999999999999</v>
      </c>
      <c r="R34" s="17">
        <f t="shared" si="0"/>
        <v>30.496999999999993</v>
      </c>
      <c r="S34" s="22">
        <v>4.51</v>
      </c>
      <c r="T34" s="22">
        <v>1.6519999999999999</v>
      </c>
      <c r="U34" s="22">
        <v>2.073</v>
      </c>
      <c r="V34" s="22"/>
      <c r="W34" s="22">
        <v>1.92</v>
      </c>
      <c r="X34" s="22">
        <v>1.7430000000000001</v>
      </c>
      <c r="Y34" s="22">
        <v>1.2509999999999999</v>
      </c>
      <c r="Z34" s="22">
        <v>1.08</v>
      </c>
      <c r="AA34" s="22">
        <v>0.69</v>
      </c>
      <c r="AB34" s="22">
        <v>0.56000000000000005</v>
      </c>
      <c r="AC34" s="22">
        <v>0.41199999999999998</v>
      </c>
      <c r="AD34" s="22">
        <v>0.49</v>
      </c>
      <c r="AE34" s="17">
        <f t="shared" si="1"/>
        <v>16.381</v>
      </c>
      <c r="AF34" s="22"/>
      <c r="AG34" s="22"/>
      <c r="AH34" s="22"/>
    </row>
    <row r="35" spans="2:34" ht="14.25">
      <c r="B35" s="7" t="s">
        <v>60</v>
      </c>
      <c r="C35" s="7" t="s">
        <v>11</v>
      </c>
      <c r="D35" s="10" t="s">
        <v>12</v>
      </c>
      <c r="E35" s="23" t="s">
        <v>4</v>
      </c>
      <c r="F35" s="8">
        <v>0.13700000000000001</v>
      </c>
      <c r="G35" s="8">
        <v>7.9000000000000001E-2</v>
      </c>
      <c r="H35" s="8">
        <v>0.19800000000000001</v>
      </c>
      <c r="I35" s="8">
        <v>0.20499999999999999</v>
      </c>
      <c r="J35" s="8">
        <v>0.18</v>
      </c>
      <c r="K35" s="8">
        <v>0.19</v>
      </c>
      <c r="L35" s="8">
        <v>0.31900000000000001</v>
      </c>
      <c r="M35" s="8">
        <v>0.20599999999999999</v>
      </c>
      <c r="N35" s="8">
        <v>0.20499999999999999</v>
      </c>
      <c r="O35" s="8">
        <v>0</v>
      </c>
      <c r="P35" s="8">
        <v>0</v>
      </c>
      <c r="Q35" s="8">
        <v>0.13500000000000001</v>
      </c>
      <c r="R35" s="17">
        <f t="shared" si="0"/>
        <v>1.8539999999999999</v>
      </c>
      <c r="S35" s="22">
        <v>0.31</v>
      </c>
      <c r="T35" s="22">
        <v>0.05</v>
      </c>
      <c r="U35" s="22">
        <v>0.14099999999999999</v>
      </c>
      <c r="V35" s="22">
        <v>0.115</v>
      </c>
      <c r="W35" s="22">
        <v>0.64800000000000002</v>
      </c>
      <c r="X35" s="22">
        <v>0.30199999999999999</v>
      </c>
      <c r="Y35" s="22">
        <v>0.3</v>
      </c>
      <c r="Z35" s="22">
        <v>0.123</v>
      </c>
      <c r="AA35" s="22">
        <v>0.48199999999999998</v>
      </c>
      <c r="AB35" s="22">
        <v>0.51600000000000001</v>
      </c>
      <c r="AC35" s="22">
        <v>1.6040000000000001</v>
      </c>
      <c r="AD35" s="22">
        <v>1.254</v>
      </c>
      <c r="AE35" s="17">
        <f t="shared" si="1"/>
        <v>5.8450000000000006</v>
      </c>
      <c r="AF35" s="22"/>
      <c r="AG35" s="22"/>
      <c r="AH35" s="22"/>
    </row>
    <row r="36" spans="2:34" s="38" customFormat="1" ht="14.25">
      <c r="B36" s="39"/>
      <c r="C36" s="39"/>
      <c r="D36" s="39"/>
      <c r="E36" s="40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36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6"/>
      <c r="AF36" s="37"/>
      <c r="AG36" s="37"/>
      <c r="AH36" s="37"/>
    </row>
    <row r="37" spans="2:34" ht="14.25">
      <c r="B37" s="9" t="s">
        <v>61</v>
      </c>
      <c r="C37" s="9" t="s">
        <v>62</v>
      </c>
      <c r="D37" s="9" t="s">
        <v>63</v>
      </c>
      <c r="E37" s="15" t="s">
        <v>64</v>
      </c>
      <c r="F37" s="18">
        <v>62.041666666666664</v>
      </c>
      <c r="G37" s="18">
        <v>62.041666666666664</v>
      </c>
      <c r="H37" s="18">
        <v>62.041666666666664</v>
      </c>
      <c r="I37" s="18">
        <v>62.041666666666664</v>
      </c>
      <c r="J37" s="18">
        <v>62.041666666666664</v>
      </c>
      <c r="K37" s="18">
        <v>62.041666666666664</v>
      </c>
      <c r="L37" s="18">
        <v>62.041666666666664</v>
      </c>
      <c r="M37" s="18">
        <v>62.041666666666664</v>
      </c>
      <c r="N37" s="18">
        <v>62.041666666666664</v>
      </c>
      <c r="O37" s="18">
        <v>62.041666666666664</v>
      </c>
      <c r="P37" s="18">
        <v>62.041666666666664</v>
      </c>
      <c r="Q37" s="18">
        <v>62.041666666666664</v>
      </c>
      <c r="R37" s="17">
        <f t="shared" si="0"/>
        <v>744.49999999999989</v>
      </c>
      <c r="S37" s="22">
        <v>67.897999999999996</v>
      </c>
      <c r="T37" s="22">
        <v>61.002000000000002</v>
      </c>
      <c r="U37" s="22">
        <v>65.855000000000004</v>
      </c>
      <c r="V37" s="22">
        <v>65.238</v>
      </c>
      <c r="W37" s="22">
        <v>63.613</v>
      </c>
      <c r="X37" s="22">
        <v>58.505000000000003</v>
      </c>
      <c r="Y37" s="22">
        <v>60.970999999999997</v>
      </c>
      <c r="Z37" s="22">
        <v>60.478999999999999</v>
      </c>
      <c r="AA37" s="22">
        <v>56.207000000000001</v>
      </c>
      <c r="AB37" s="22">
        <v>70.652000000000001</v>
      </c>
      <c r="AC37" s="22">
        <v>73.25</v>
      </c>
      <c r="AD37" s="22">
        <v>71.95</v>
      </c>
      <c r="AE37" s="17">
        <f t="shared" si="1"/>
        <v>775.62000000000012</v>
      </c>
      <c r="AF37" s="22">
        <v>72.183000000000007</v>
      </c>
      <c r="AG37" s="22">
        <v>67.704999999999998</v>
      </c>
      <c r="AH37" s="22">
        <v>71.906999999999996</v>
      </c>
    </row>
    <row r="38" spans="2:34" ht="14.25">
      <c r="B38" s="9" t="s">
        <v>61</v>
      </c>
      <c r="C38" s="9" t="s">
        <v>65</v>
      </c>
      <c r="D38" s="9" t="s">
        <v>66</v>
      </c>
      <c r="E38" s="15" t="s">
        <v>67</v>
      </c>
      <c r="F38" s="18">
        <v>19.25</v>
      </c>
      <c r="G38" s="18">
        <v>19.25</v>
      </c>
      <c r="H38" s="18">
        <v>19.25</v>
      </c>
      <c r="I38" s="18">
        <v>19.25</v>
      </c>
      <c r="J38" s="18">
        <v>19.25</v>
      </c>
      <c r="K38" s="18">
        <v>19.25</v>
      </c>
      <c r="L38" s="18">
        <v>19.25</v>
      </c>
      <c r="M38" s="18">
        <v>19.25</v>
      </c>
      <c r="N38" s="18">
        <v>19.25</v>
      </c>
      <c r="O38" s="18">
        <v>19.25</v>
      </c>
      <c r="P38" s="18">
        <v>19.25</v>
      </c>
      <c r="Q38" s="18">
        <v>19.25</v>
      </c>
      <c r="R38" s="17">
        <f t="shared" si="0"/>
        <v>231</v>
      </c>
      <c r="S38" s="22">
        <v>20.148</v>
      </c>
      <c r="T38" s="22">
        <v>19.882999999999999</v>
      </c>
      <c r="U38" s="22">
        <v>20.748000000000001</v>
      </c>
      <c r="V38" s="22">
        <v>19.768000000000001</v>
      </c>
      <c r="W38" s="22">
        <v>19.082000000000001</v>
      </c>
      <c r="X38" s="22">
        <v>18.427</v>
      </c>
      <c r="Y38" s="22">
        <v>19.707000000000001</v>
      </c>
      <c r="Z38" s="22">
        <v>19.754999999999999</v>
      </c>
      <c r="AA38" s="22">
        <v>20.733000000000001</v>
      </c>
      <c r="AB38" s="22">
        <v>22.187000000000001</v>
      </c>
      <c r="AC38" s="22">
        <v>21.635000000000002</v>
      </c>
      <c r="AD38" s="22">
        <v>18.428000000000001</v>
      </c>
      <c r="AE38" s="17">
        <f t="shared" si="1"/>
        <v>240.50099999999998</v>
      </c>
      <c r="AF38" s="22">
        <v>19.065000000000001</v>
      </c>
      <c r="AG38" s="22">
        <v>18.318999999999999</v>
      </c>
      <c r="AH38" s="22">
        <v>19.699000000000002</v>
      </c>
    </row>
    <row r="39" spans="2:34" ht="14.25">
      <c r="B39" s="9" t="s">
        <v>61</v>
      </c>
      <c r="C39" s="9" t="s">
        <v>68</v>
      </c>
      <c r="D39" s="9" t="s">
        <v>69</v>
      </c>
      <c r="E39" s="15" t="s">
        <v>4</v>
      </c>
      <c r="F39" s="18">
        <v>5.55</v>
      </c>
      <c r="G39" s="18">
        <v>5.55</v>
      </c>
      <c r="H39" s="18">
        <v>5.55</v>
      </c>
      <c r="I39" s="18">
        <v>5.55</v>
      </c>
      <c r="J39" s="18">
        <v>5.55</v>
      </c>
      <c r="K39" s="18">
        <v>5.55</v>
      </c>
      <c r="L39" s="18">
        <v>5.55</v>
      </c>
      <c r="M39" s="18">
        <v>5.55</v>
      </c>
      <c r="N39" s="18">
        <v>5.55</v>
      </c>
      <c r="O39" s="18">
        <v>5.55</v>
      </c>
      <c r="P39" s="18">
        <v>5.55</v>
      </c>
      <c r="Q39" s="18">
        <v>5.55</v>
      </c>
      <c r="R39" s="17">
        <f t="shared" si="0"/>
        <v>66.59999999999998</v>
      </c>
      <c r="S39" s="22">
        <v>5.74</v>
      </c>
      <c r="T39" s="22">
        <v>6.3010000000000002</v>
      </c>
      <c r="U39" s="22">
        <v>0.67800000000000005</v>
      </c>
      <c r="V39" s="22">
        <v>8.3520000000000003</v>
      </c>
      <c r="W39" s="22">
        <v>6.52</v>
      </c>
      <c r="X39" s="22">
        <v>2.8239999999999998</v>
      </c>
      <c r="Y39" s="22">
        <v>6.5819999999999999</v>
      </c>
      <c r="Z39" s="22">
        <v>3.5310000000000001</v>
      </c>
      <c r="AA39" s="22">
        <v>8.9269999999999996</v>
      </c>
      <c r="AB39" s="22">
        <v>6.0880000000000001</v>
      </c>
      <c r="AC39" s="22">
        <v>3.8919999999999999</v>
      </c>
      <c r="AD39" s="22">
        <v>3.92</v>
      </c>
      <c r="AE39" s="17">
        <f t="shared" si="1"/>
        <v>63.355000000000004</v>
      </c>
      <c r="AF39" s="22">
        <v>6.7620000000000005</v>
      </c>
      <c r="AG39" s="22">
        <v>10.262</v>
      </c>
      <c r="AH39" s="22">
        <v>6.7880000000000003</v>
      </c>
    </row>
    <row r="40" spans="2:34" ht="14.25">
      <c r="B40" s="9"/>
      <c r="C40" s="9"/>
      <c r="D40" s="9"/>
      <c r="E40" s="15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7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17"/>
      <c r="AF40" s="22"/>
      <c r="AG40" s="22"/>
      <c r="AH40" s="22"/>
    </row>
    <row r="41" spans="2:34" ht="14.25">
      <c r="B41" s="9"/>
      <c r="C41" s="9"/>
      <c r="D41" s="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22"/>
      <c r="AH41" s="22"/>
    </row>
    <row r="42" spans="2:34">
      <c r="B42" s="12" t="s">
        <v>70</v>
      </c>
      <c r="C42" s="13"/>
      <c r="D42" s="13"/>
      <c r="E42" s="16"/>
      <c r="F42" s="27">
        <f>SUBTOTAL(109,F4:F41)</f>
        <v>477.14675</v>
      </c>
      <c r="G42" s="27">
        <f>SUBTOTAL(109,zużycie_ee!$G$4:$G$41)</f>
        <v>460.01875000000007</v>
      </c>
      <c r="H42" s="27">
        <f>SUBTOTAL(109,zużycie_ee!$H$4:$H$41)</f>
        <v>442.81375000000003</v>
      </c>
      <c r="I42" s="27">
        <f>SUBTOTAL(109,zużycie_ee!$I$4:$I$41)</f>
        <v>441.16974999999996</v>
      </c>
      <c r="J42" s="27">
        <f>SUBTOTAL(109,zużycie_ee!$J$4:$J$41)</f>
        <v>470.24275000000011</v>
      </c>
      <c r="K42" s="27">
        <f>SUBTOTAL(109,zużycie_ee!$K$4:$K$41)</f>
        <v>472.99175000000008</v>
      </c>
      <c r="L42" s="27">
        <f>SUBTOTAL(109,zużycie_ee!$L$4:$L$41)</f>
        <v>502.31575000000009</v>
      </c>
      <c r="M42" s="27">
        <f>SUBTOTAL(109,zużycie_ee!$M$4:$M$41)</f>
        <v>495.03575000000001</v>
      </c>
      <c r="N42" s="27">
        <f>SUBTOTAL(109,zużycie_ee!$N$4:$N$41)</f>
        <v>470.15274999999997</v>
      </c>
      <c r="O42" s="27">
        <f>SUBTOTAL(109,zużycie_ee!$O$4:$O$41)</f>
        <v>492.28875000000005</v>
      </c>
      <c r="P42" s="27">
        <f>SUBTOTAL(109,zużycie_ee!$P$4:$P$41)</f>
        <v>475.96775000000002</v>
      </c>
      <c r="Q42" s="27">
        <f>SUBTOTAL(109,zużycie_ee!$Q$4:$Q$41)</f>
        <v>488.17975000000001</v>
      </c>
      <c r="R42" s="27">
        <f>SUBTOTAL(109,zużycie_ee!$R$4:$R$41)</f>
        <v>5688.3240000000005</v>
      </c>
      <c r="S42" s="27">
        <f>SUBTOTAL(109,zużycie_ee!$S$4:$S$41)</f>
        <v>504.50900000000001</v>
      </c>
      <c r="T42" s="27">
        <f>SUBTOTAL(109,zużycie_ee!$T$4:$T$41)</f>
        <v>450.83600000000001</v>
      </c>
      <c r="U42" s="27">
        <f>SUBTOTAL(109,zużycie_ee!$U$4:$U$41)</f>
        <v>473.54200000000003</v>
      </c>
      <c r="V42" s="27">
        <f>SUBTOTAL(109,zużycie_ee!$V$4:$V$41)</f>
        <v>476.43399999999997</v>
      </c>
      <c r="W42" s="27">
        <f>SUBTOTAL(109,zużycie_ee!$W$4:$W$41)</f>
        <v>455.82240000000002</v>
      </c>
      <c r="X42" s="27">
        <f>SUBTOTAL(109,zużycie_ee!$X$4:$X$41)</f>
        <v>457.37400000000008</v>
      </c>
      <c r="Y42" s="27">
        <f>SUBTOTAL(109,zużycie_ee!$Y$4:$Y$41)</f>
        <v>462.50399999999996</v>
      </c>
      <c r="Z42" s="27">
        <f>SUBTOTAL(109,zużycie_ee!$Z$4:$Z$41)</f>
        <v>490.72099999999995</v>
      </c>
      <c r="AA42" s="27">
        <f>SUBTOTAL(109,zużycie_ee!$AA$4:$AA$41)</f>
        <v>460.14900000000011</v>
      </c>
      <c r="AB42" s="27">
        <f>SUBTOTAL(109,zużycie_ee!$AB$4:$AB$41)</f>
        <v>490.01700000000005</v>
      </c>
      <c r="AC42" s="27">
        <f>SUBTOTAL(109,zużycie_ee!$AC$4:$AC$41)</f>
        <v>475.72399999999993</v>
      </c>
      <c r="AD42" s="27">
        <f>SUBTOTAL(109,zużycie_ee!$AD$4:$AD$41)</f>
        <v>512.78700000000003</v>
      </c>
      <c r="AE42" s="27">
        <f>SUBTOTAL(109,zużycie_ee!$AE$4:$AE$41)</f>
        <v>5710.4194000000007</v>
      </c>
      <c r="AF42" s="27">
        <f>SUBTOTAL(109,zużycie_ee!$AF$4:$AF$41)</f>
        <v>328.541</v>
      </c>
      <c r="AG42" s="27">
        <f>SUBTOTAL(109,zużycie_ee!$AG$4:$AG$41)</f>
        <v>402.142</v>
      </c>
      <c r="AH42" s="27">
        <f>SUBTOTAL(109,zużycie_ee!$AH$4:$AH$41)</f>
        <v>322.41900000000004</v>
      </c>
    </row>
    <row r="45" spans="2:34">
      <c r="D45" s="31" t="s">
        <v>100</v>
      </c>
      <c r="E45" s="29" t="s">
        <v>18</v>
      </c>
      <c r="F45" s="28">
        <f>+SUM(F4:F20)-[1]zużycie_ee!F22</f>
        <v>0</v>
      </c>
      <c r="G45" s="28">
        <f>+SUM(G4:G20)-[1]zużycie_ee!G22</f>
        <v>0</v>
      </c>
      <c r="H45" s="28">
        <f>+SUM(H4:H20)-[1]zużycie_ee!H22</f>
        <v>0</v>
      </c>
      <c r="I45" s="28">
        <f>+SUM(I4:I20)-[1]zużycie_ee!I22</f>
        <v>0</v>
      </c>
      <c r="J45" s="28">
        <f>+SUM(J4:J20)-[1]zużycie_ee!J22</f>
        <v>0</v>
      </c>
      <c r="K45" s="28">
        <f>+SUM(K4:K20)-[1]zużycie_ee!K22</f>
        <v>0</v>
      </c>
      <c r="L45" s="28">
        <f>+SUM(L4:L20)-[1]zużycie_ee!L22</f>
        <v>0</v>
      </c>
      <c r="M45" s="28">
        <f>+SUM(M4:M20)-[1]zużycie_ee!M22</f>
        <v>0</v>
      </c>
      <c r="N45" s="28">
        <f>+SUM(N4:N20)-[1]zużycie_ee!N22</f>
        <v>0</v>
      </c>
      <c r="O45" s="28">
        <f>+SUM(O4:O20)-[1]zużycie_ee!O22</f>
        <v>0</v>
      </c>
      <c r="P45" s="28">
        <f>+SUM(P4:P20)-[1]zużycie_ee!P22</f>
        <v>0</v>
      </c>
      <c r="Q45" s="28">
        <f>+SUM(Q4:Q20)-[1]zużycie_ee!Q22</f>
        <v>0</v>
      </c>
      <c r="R45" s="28">
        <f>+SUM(R4:R20)-[1]zużycie_ee!R22</f>
        <v>0</v>
      </c>
      <c r="S45" s="28">
        <f>+SUM(S4:S20)-[1]zużycie_ee!S22</f>
        <v>0</v>
      </c>
      <c r="T45" s="28">
        <f>+SUM(T4:T20)-[1]zużycie_ee!T22</f>
        <v>0</v>
      </c>
      <c r="U45" s="28">
        <f>+SUM(U4:U20)-[1]zużycie_ee!U22</f>
        <v>0</v>
      </c>
      <c r="V45" s="28">
        <f>+SUM(V4:V20)-[1]zużycie_ee!V22</f>
        <v>0</v>
      </c>
      <c r="W45" s="28">
        <f>+SUM(W4:W20)-[1]zużycie_ee!W22</f>
        <v>0</v>
      </c>
      <c r="X45" s="28">
        <f>+SUM(X4:X20)-[1]zużycie_ee!X22</f>
        <v>0</v>
      </c>
      <c r="Y45" s="28">
        <f>+SUM(Y4:Y20)-[1]zużycie_ee!Y22</f>
        <v>0</v>
      </c>
      <c r="Z45" s="28">
        <f>+SUM(Z4:Z20)-[1]zużycie_ee!Z22</f>
        <v>0</v>
      </c>
      <c r="AA45" s="28">
        <f>+SUM(AA4:AA20)-[1]zużycie_ee!AA22</f>
        <v>0</v>
      </c>
      <c r="AB45" s="28">
        <f>+SUM(AB4:AB20)-[1]zużycie_ee!AB22</f>
        <v>0</v>
      </c>
      <c r="AC45" s="28">
        <f>+SUM(AC4:AC20)-[1]zużycie_ee!AC22</f>
        <v>0</v>
      </c>
      <c r="AD45" s="28">
        <f>+SUM(AD4:AD20)-[1]zużycie_ee!AD22</f>
        <v>0</v>
      </c>
      <c r="AE45" s="28">
        <f>+SUM(AE4:AE20)-[1]zużycie_ee!AE22</f>
        <v>0</v>
      </c>
      <c r="AF45" s="28">
        <f>+SUM(AF4:AF20)-[1]zużycie_ee!AF22</f>
        <v>0</v>
      </c>
      <c r="AG45" s="28">
        <f>+SUM(AG4:AG20)-[1]zużycie_ee!AG22</f>
        <v>0</v>
      </c>
      <c r="AH45" s="28">
        <f>+SUM(AH4:AH20)-[1]zużycie_ee!AH22</f>
        <v>0</v>
      </c>
    </row>
    <row r="46" spans="2:34">
      <c r="E46" s="29" t="s">
        <v>61</v>
      </c>
      <c r="F46" s="28">
        <f>+SUM(F37:F39)-[2]zużycie_ee!F$41</f>
        <v>0</v>
      </c>
      <c r="G46" s="28">
        <f>+SUM(G37:G39)-[2]zużycie_ee!G$41</f>
        <v>0</v>
      </c>
      <c r="H46" s="28">
        <f>+SUM(H37:H39)-[2]zużycie_ee!H$41</f>
        <v>0</v>
      </c>
      <c r="I46" s="28">
        <f>+SUM(I37:I39)-[2]zużycie_ee!I$41</f>
        <v>0</v>
      </c>
      <c r="J46" s="28">
        <f>+SUM(J37:J39)-[2]zużycie_ee!J$41</f>
        <v>0</v>
      </c>
      <c r="K46" s="28">
        <f>+SUM(K37:K39)-[2]zużycie_ee!K$41</f>
        <v>0</v>
      </c>
      <c r="L46" s="28">
        <f>+SUM(L37:L39)-[2]zużycie_ee!L$41</f>
        <v>0</v>
      </c>
      <c r="M46" s="28">
        <f>+SUM(M37:M39)-[2]zużycie_ee!M$41</f>
        <v>0</v>
      </c>
      <c r="N46" s="28">
        <f>+SUM(N37:N39)-[2]zużycie_ee!N$41</f>
        <v>0</v>
      </c>
      <c r="O46" s="28">
        <f>+SUM(O37:O39)-[2]zużycie_ee!O$41</f>
        <v>0</v>
      </c>
      <c r="P46" s="28">
        <f>+SUM(P37:P39)-[2]zużycie_ee!P$41</f>
        <v>0</v>
      </c>
      <c r="Q46" s="28">
        <f>+SUM(Q37:Q39)-[2]zużycie_ee!Q$41</f>
        <v>0</v>
      </c>
      <c r="R46" s="28">
        <f>+SUM(R37:R39)-[2]zużycie_ee!R$41</f>
        <v>0</v>
      </c>
      <c r="S46" s="28">
        <f>+SUM(S37:S39)-[2]zużycie_ee!S$41</f>
        <v>0</v>
      </c>
      <c r="T46" s="28">
        <f>+SUM(T37:T39)-[2]zużycie_ee!T$41</f>
        <v>0</v>
      </c>
      <c r="U46" s="28">
        <f>+SUM(U37:U39)-[2]zużycie_ee!U$41</f>
        <v>0</v>
      </c>
      <c r="V46" s="28">
        <f>+SUM(V37:V39)-[2]zużycie_ee!V$41</f>
        <v>0</v>
      </c>
      <c r="W46" s="28">
        <f>+SUM(W37:W39)-[2]zużycie_ee!W$41</f>
        <v>0</v>
      </c>
      <c r="X46" s="28">
        <f>+SUM(X37:X39)-[2]zużycie_ee!X$41</f>
        <v>0</v>
      </c>
      <c r="Y46" s="28">
        <f>+SUM(Y37:Y39)-[2]zużycie_ee!Y$41</f>
        <v>0</v>
      </c>
      <c r="Z46" s="28">
        <f>+SUM(Z37:Z39)-[2]zużycie_ee!Z$41</f>
        <v>0</v>
      </c>
      <c r="AA46" s="28">
        <f>+SUM(AA37:AA39)-[2]zużycie_ee!AA$41</f>
        <v>0</v>
      </c>
      <c r="AB46" s="28">
        <f>+SUM(AB37:AB39)-[2]zużycie_ee!AB$41</f>
        <v>0</v>
      </c>
      <c r="AC46" s="28">
        <f>+SUM(AC37:AC39)-[2]zużycie_ee!AC$41</f>
        <v>0</v>
      </c>
      <c r="AD46" s="28">
        <f>+SUM(AD37:AD39)-[2]zużycie_ee!AD$41</f>
        <v>0</v>
      </c>
      <c r="AE46" s="28">
        <f>+SUM(AE37:AE39)-[2]zużycie_ee!AE$41</f>
        <v>0</v>
      </c>
      <c r="AF46" s="28">
        <f>+SUM(AF37:AF39)-[2]zużycie_ee!AF$41</f>
        <v>0</v>
      </c>
      <c r="AG46" s="28">
        <f>+SUM(AG37:AG39)-[2]zużycie_ee!AG$41</f>
        <v>0</v>
      </c>
      <c r="AH46" s="28">
        <f>+SUM(AH37:AH39)-[2]zużycie_ee!AH$41</f>
        <v>0</v>
      </c>
    </row>
    <row r="47" spans="2:34">
      <c r="E47" s="29" t="s">
        <v>102</v>
      </c>
      <c r="F47" s="28">
        <f>+SUM(F22:F28)-[3]zużycie_ee!F41</f>
        <v>0</v>
      </c>
      <c r="G47" s="28">
        <f>+SUM(G22:G28)-[3]zużycie_ee!G41</f>
        <v>0</v>
      </c>
      <c r="H47" s="28">
        <f>+SUM(H22:H28)-[3]zużycie_ee!H41</f>
        <v>0</v>
      </c>
      <c r="I47" s="28">
        <f>+SUM(I22:I28)-[3]zużycie_ee!I41</f>
        <v>0</v>
      </c>
      <c r="J47" s="28">
        <f>+SUM(J22:J28)-[3]zużycie_ee!J41</f>
        <v>0</v>
      </c>
      <c r="K47" s="28">
        <f>+SUM(K22:K28)-[3]zużycie_ee!K41</f>
        <v>0</v>
      </c>
      <c r="L47" s="28">
        <f>+SUM(L22:L28)-[3]zużycie_ee!L41</f>
        <v>0</v>
      </c>
      <c r="M47" s="28">
        <f>+SUM(M22:M28)-[3]zużycie_ee!M41</f>
        <v>0</v>
      </c>
      <c r="N47" s="28">
        <f>+SUM(N22:N28)-[3]zużycie_ee!N41</f>
        <v>0</v>
      </c>
      <c r="O47" s="28">
        <f>+SUM(O22:O28)-[3]zużycie_ee!O41</f>
        <v>0</v>
      </c>
      <c r="P47" s="28">
        <f>+SUM(P22:P28)-[3]zużycie_ee!P41</f>
        <v>0</v>
      </c>
      <c r="Q47" s="28">
        <f>+SUM(Q22:Q28)-[3]zużycie_ee!Q41</f>
        <v>0</v>
      </c>
      <c r="R47" s="28">
        <f>+SUM(R22:R28)-[3]zużycie_ee!R41</f>
        <v>0</v>
      </c>
      <c r="S47" s="28">
        <f>+SUM(S22:S28)-[3]zużycie_ee!S41</f>
        <v>0</v>
      </c>
      <c r="T47" s="28">
        <f>+SUM(T22:T28)-[3]zużycie_ee!T41</f>
        <v>0</v>
      </c>
      <c r="U47" s="28">
        <f>+SUM(U22:U28)-[3]zużycie_ee!U41</f>
        <v>0</v>
      </c>
      <c r="V47" s="28">
        <f>+SUM(V22:V28)-[3]zużycie_ee!V41</f>
        <v>0</v>
      </c>
      <c r="W47" s="28">
        <f>+SUM(W22:W28)-[3]zużycie_ee!W41</f>
        <v>0</v>
      </c>
      <c r="X47" s="28">
        <f>+SUM(X22:X28)-[3]zużycie_ee!X41</f>
        <v>0</v>
      </c>
      <c r="Y47" s="28">
        <f>+SUM(Y22:Y28)-[3]zużycie_ee!Y41</f>
        <v>0</v>
      </c>
      <c r="Z47" s="28">
        <f>+SUM(Z22:Z28)-[3]zużycie_ee!Z41</f>
        <v>0</v>
      </c>
      <c r="AA47" s="28">
        <f>+SUM(AA22:AA28)-[3]zużycie_ee!AA41</f>
        <v>0</v>
      </c>
      <c r="AB47" s="28">
        <f>+SUM(AB22:AB28)-[3]zużycie_ee!AB41</f>
        <v>0</v>
      </c>
      <c r="AC47" s="28">
        <f>+SUM(AC22:AC28)-[3]zużycie_ee!AC41</f>
        <v>0</v>
      </c>
      <c r="AD47" s="28">
        <f>+SUM(AD22:AD28)-[3]zużycie_ee!AD41</f>
        <v>0</v>
      </c>
      <c r="AE47" s="28">
        <f>+SUM(AE22:AE28)-[3]zużycie_ee!AE41</f>
        <v>0</v>
      </c>
      <c r="AF47" s="28">
        <f>+SUM(AF22:AF28)-[3]zużycie_ee!AF41</f>
        <v>0</v>
      </c>
      <c r="AG47" s="28">
        <f>+SUM(AG22:AG28)-[3]zużycie_ee!AG41</f>
        <v>0</v>
      </c>
      <c r="AH47" s="28">
        <f>+SUM(AH22:AH28)-[3]zużycie_ee!AH41</f>
        <v>0</v>
      </c>
    </row>
  </sheetData>
  <mergeCells count="1">
    <mergeCell ref="B2:E2"/>
  </mergeCells>
  <phoneticPr fontId="3" type="noConversion"/>
  <pageMargins left="0.74803149606299213" right="0.74803149606299213" top="0.98425196850393704" bottom="0.98425196850393704" header="0.51181102362204722" footer="0.51181102362204722"/>
  <pageSetup paperSize="8" orientation="landscape" r:id="rId1"/>
  <headerFooter alignWithMargins="0">
    <oddHeader>&amp;C&amp;F&amp;R&amp;D&amp;T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zużycie_ee</vt:lpstr>
    </vt:vector>
  </TitlesOfParts>
  <Company>DBFO PRAGA PÓŁNOC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kliś</dc:creator>
  <cp:lastModifiedBy>Janusz Śmielak</cp:lastModifiedBy>
  <cp:lastPrinted>2018-10-03T15:15:06Z</cp:lastPrinted>
  <dcterms:created xsi:type="dcterms:W3CDTF">2008-02-18T15:43:06Z</dcterms:created>
  <dcterms:modified xsi:type="dcterms:W3CDTF">2018-10-12T13:20:13Z</dcterms:modified>
</cp:coreProperties>
</file>